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530" tabRatio="769"/>
  </bookViews>
  <sheets>
    <sheet name="1 Trip Information" sheetId="1" r:id="rId1"/>
    <sheet name="2 Trip Estimator" sheetId="5" r:id="rId2"/>
    <sheet name="3 Scout Attendance" sheetId="10" r:id="rId3"/>
    <sheet name="4 Adult Attendance" sheetId="11" r:id="rId4"/>
    <sheet name="5 Reimbursment" sheetId="12" r:id="rId5"/>
    <sheet name="6 Trip Actual" sheetId="13" r:id="rId6"/>
  </sheets>
  <definedNames>
    <definedName name="Drivers">'1 Trip Information'!$A$50:$A$51</definedName>
    <definedName name="_xlnm.Print_Area" localSheetId="0">'1 Trip Information'!$A$1:$F$48</definedName>
    <definedName name="_xlnm.Print_Area" localSheetId="2">'3 Scout Attendance'!$A$1:$G$37</definedName>
    <definedName name="_xlnm.Print_Area" localSheetId="3">'4 Adult Attendance'!$A$1:$I$37</definedName>
    <definedName name="_xlnm.Print_Area" localSheetId="4">'5 Reimbursment'!$A$1:$F$34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1" l="1"/>
  <c r="G38" i="11"/>
  <c r="C18" i="1" l="1"/>
  <c r="B14" i="13" l="1"/>
  <c r="B13" i="13" l="1"/>
  <c r="B40" i="13"/>
  <c r="C33" i="1" l="1"/>
  <c r="B4" i="5"/>
  <c r="F4" i="5"/>
  <c r="B15" i="13" l="1"/>
  <c r="B16" i="13" s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8" i="10"/>
  <c r="E9" i="10"/>
  <c r="E10" i="10"/>
  <c r="B10" i="13"/>
  <c r="B9" i="13"/>
  <c r="B8" i="13"/>
  <c r="B7" i="13"/>
  <c r="B6" i="13"/>
  <c r="B4" i="13"/>
  <c r="F4" i="13"/>
  <c r="F5" i="13"/>
  <c r="B6" i="5"/>
  <c r="B8" i="5"/>
  <c r="B9" i="5"/>
  <c r="B10" i="5"/>
  <c r="B7" i="5"/>
  <c r="B27" i="13"/>
  <c r="F5" i="5"/>
  <c r="B34" i="12"/>
  <c r="F4" i="12"/>
  <c r="F3" i="12"/>
  <c r="B3" i="12"/>
  <c r="B43" i="13" l="1"/>
  <c r="B47" i="13" l="1"/>
  <c r="C37" i="11"/>
  <c r="B37" i="11"/>
  <c r="E7" i="11"/>
  <c r="E37" i="11" s="1"/>
  <c r="G4" i="11"/>
  <c r="G3" i="11"/>
  <c r="B3" i="11"/>
  <c r="G37" i="10"/>
  <c r="B46" i="13" s="1"/>
  <c r="E46" i="13" s="1"/>
  <c r="B37" i="10"/>
  <c r="C37" i="10"/>
  <c r="E7" i="10"/>
  <c r="E37" i="10" s="1"/>
  <c r="G4" i="10"/>
  <c r="G3" i="10"/>
  <c r="B3" i="10"/>
  <c r="B44" i="13" l="1"/>
  <c r="B45" i="13" s="1"/>
  <c r="B15" i="5"/>
  <c r="B24" i="5" l="1"/>
  <c r="B29" i="5" s="1"/>
  <c r="C22" i="1"/>
  <c r="B21" i="5" s="1"/>
  <c r="B28" i="5" s="1"/>
  <c r="B13" i="5" l="1"/>
  <c r="B14" i="5"/>
  <c r="B16" i="5" l="1"/>
  <c r="B27" i="5" s="1"/>
  <c r="B30" i="5" s="1"/>
  <c r="B34" i="5" s="1"/>
  <c r="B17" i="5" l="1"/>
  <c r="B33" i="5"/>
  <c r="B35" i="5" l="1"/>
</calcChain>
</file>

<file path=xl/sharedStrings.xml><?xml version="1.0" encoding="utf-8"?>
<sst xmlns="http://schemas.openxmlformats.org/spreadsheetml/2006/main" count="159" uniqueCount="125">
  <si>
    <t>Total attending</t>
  </si>
  <si>
    <t>Will drivers be required?</t>
  </si>
  <si>
    <t>Yes</t>
  </si>
  <si>
    <t>No</t>
  </si>
  <si>
    <t>http://www.thruway.ny.gov/travelers/tolls/calc/</t>
  </si>
  <si>
    <t>Trip Information</t>
  </si>
  <si>
    <t>Money to be Collected</t>
  </si>
  <si>
    <t>Estimated # of additional ASM's attending</t>
  </si>
  <si>
    <t>Estimated # of Scouts attending</t>
  </si>
  <si>
    <t>What are the estimated Tolls (use the NYS Thruway link)</t>
  </si>
  <si>
    <t>What is the name of the outing</t>
  </si>
  <si>
    <t>Who is the Assistant Scout Master for the outing</t>
  </si>
  <si>
    <t>Who is the Senior Patrol Leader for this outing</t>
  </si>
  <si>
    <t>What is the Senior Patrol Leader's phone number for this outing</t>
  </si>
  <si>
    <t>How many meals will be prepared on this outing</t>
  </si>
  <si>
    <t>campsite fee</t>
  </si>
  <si>
    <t>equipement rentals</t>
  </si>
  <si>
    <t>campfire wood purchase</t>
  </si>
  <si>
    <t>transportation (buses, trains, cabs, etc)</t>
  </si>
  <si>
    <t>registration (CTC, Klondike, TTBS, etc)</t>
  </si>
  <si>
    <t>camp needs (propane, water filtration, charcoal, etc)</t>
  </si>
  <si>
    <t>tickets (museums, shows, etc)</t>
  </si>
  <si>
    <t>outfitter fee (Pack, Paddle, Ski, Allegheny Outfitters, etc)</t>
  </si>
  <si>
    <t>Estimated # of non-troop members attending</t>
  </si>
  <si>
    <t>This includes spouses and siblings</t>
  </si>
  <si>
    <t>How many nights will you be camping</t>
  </si>
  <si>
    <t>Start</t>
  </si>
  <si>
    <t>What is the date of the outing</t>
  </si>
  <si>
    <t>What is the patrol name planning this outing</t>
  </si>
  <si>
    <t>Finish</t>
  </si>
  <si>
    <t>Attendance Information</t>
  </si>
  <si>
    <t>Food Information</t>
  </si>
  <si>
    <r>
      <t xml:space="preserve">If you answered </t>
    </r>
    <r>
      <rPr>
        <b/>
        <sz val="9"/>
        <color theme="1"/>
        <rFont val="Calibri"/>
        <family val="2"/>
        <scheme val="minor"/>
      </rPr>
      <t>No</t>
    </r>
    <r>
      <rPr>
        <sz val="9"/>
        <color theme="1"/>
        <rFont val="Calibri"/>
        <family val="2"/>
        <scheme val="minor"/>
      </rPr>
      <t>, skip to the Food Information section</t>
    </r>
  </si>
  <si>
    <t>Street</t>
  </si>
  <si>
    <t>State</t>
  </si>
  <si>
    <t>Zip Code</t>
  </si>
  <si>
    <t>Name</t>
  </si>
  <si>
    <t>What is the address of the campsite or destination</t>
  </si>
  <si>
    <t>Travel Information</t>
  </si>
  <si>
    <t>other misc expences not listed above</t>
  </si>
  <si>
    <t>Expense Information</t>
  </si>
  <si>
    <t>Travel Estimate</t>
  </si>
  <si>
    <t>Total miles driven</t>
  </si>
  <si>
    <t>Total for tolls</t>
  </si>
  <si>
    <t>Total driving budget</t>
  </si>
  <si>
    <t>Total driver reimbursement</t>
  </si>
  <si>
    <t>Food Estimate</t>
  </si>
  <si>
    <t>Cost per meal</t>
  </si>
  <si>
    <t>Total food budget</t>
  </si>
  <si>
    <t>Expense Estimate</t>
  </si>
  <si>
    <t>Total of all fees and costs</t>
  </si>
  <si>
    <t>Trip Estimate Summary</t>
  </si>
  <si>
    <t>Travel</t>
  </si>
  <si>
    <t>Food</t>
  </si>
  <si>
    <t>Expenses</t>
  </si>
  <si>
    <t>Total</t>
  </si>
  <si>
    <t>Total amount to collect</t>
  </si>
  <si>
    <t>Reimbursable?</t>
  </si>
  <si>
    <t>Estimated amount owed per person</t>
  </si>
  <si>
    <t>Scout Name</t>
  </si>
  <si>
    <t>Comments</t>
  </si>
  <si>
    <t>Trip Name</t>
  </si>
  <si>
    <t>Trip Name:</t>
  </si>
  <si>
    <t>CK# or CA</t>
  </si>
  <si>
    <t>Amt Owed</t>
  </si>
  <si>
    <t>Amt Still Owed</t>
  </si>
  <si>
    <t>Finish Date:</t>
  </si>
  <si>
    <t>Start Date:</t>
  </si>
  <si>
    <t>Amt Paid</t>
  </si>
  <si>
    <t>Permission Slip Y/N</t>
  </si>
  <si>
    <t>Totals:</t>
  </si>
  <si>
    <t># of Scouts:</t>
  </si>
  <si>
    <t>Adult Name</t>
  </si>
  <si>
    <t># of Adults:</t>
  </si>
  <si>
    <t xml:space="preserve"> YPT Y/N</t>
  </si>
  <si>
    <t>Approved Driver Y/N</t>
  </si>
  <si>
    <t>1st Aid Y/N</t>
  </si>
  <si>
    <t>CPR Y/N</t>
  </si>
  <si>
    <t>SCOUT ATTENDEES</t>
  </si>
  <si>
    <t>REIMBURSEMENT</t>
  </si>
  <si>
    <t>Amount</t>
  </si>
  <si>
    <t>Troop CK #</t>
  </si>
  <si>
    <t>Reason for reimbursement</t>
  </si>
  <si>
    <t>`</t>
  </si>
  <si>
    <t>TRIP &amp; CONTACT INFORMATION</t>
  </si>
  <si>
    <t>TRIP ESTIMATOR</t>
  </si>
  <si>
    <t>TRIP ACTUAL</t>
  </si>
  <si>
    <t>Travel Actual</t>
  </si>
  <si>
    <t>Food Actual</t>
  </si>
  <si>
    <t>Expense Actual</t>
  </si>
  <si>
    <t>Store Name</t>
  </si>
  <si>
    <t>Purchaser</t>
  </si>
  <si>
    <t>Troop Card/Personal</t>
  </si>
  <si>
    <t>Actual amount owed per person</t>
  </si>
  <si>
    <t>SPL</t>
  </si>
  <si>
    <t>Contact phone number</t>
  </si>
  <si>
    <t>Adult Leader</t>
  </si>
  <si>
    <t>Patrol</t>
  </si>
  <si>
    <t>Minimum # of ASM's required</t>
  </si>
  <si>
    <t>This is (1) vehicle from Bushnells Basin Park and Ride to destination and back again.</t>
  </si>
  <si>
    <t>How many miles are to be driven (use Google Maps link)</t>
  </si>
  <si>
    <t>troop contribution (given by the Outings Coordinator)</t>
  </si>
  <si>
    <t>Amount Requested</t>
  </si>
  <si>
    <t>xxx-xxx-xxxx</t>
  </si>
  <si>
    <t>What is the Assistant Scout Master's phone number for this outing</t>
  </si>
  <si>
    <t>Driver reimbursement</t>
  </si>
  <si>
    <t>ADULT ATTENDEES</t>
  </si>
  <si>
    <t>Total cost to the troop</t>
  </si>
  <si>
    <t>Summary Actual</t>
  </si>
  <si>
    <t>Total amount collected by attendees</t>
  </si>
  <si>
    <t>Number of scout attendees</t>
  </si>
  <si>
    <t>Number of adult attendees</t>
  </si>
  <si>
    <t>Total food cost</t>
  </si>
  <si>
    <t>Total expense cost</t>
  </si>
  <si>
    <t>Total driving cost</t>
  </si>
  <si>
    <t>Total trip cost</t>
  </si>
  <si>
    <t>Maximum total # of vehicles needed</t>
  </si>
  <si>
    <t>Location or Item</t>
  </si>
  <si>
    <t># of drivers:</t>
  </si>
  <si>
    <t>Total Attendees</t>
  </si>
  <si>
    <r>
      <t xml:space="preserve">Enter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from the drop down</t>
    </r>
  </si>
  <si>
    <t>City</t>
  </si>
  <si>
    <t>Troop</t>
  </si>
  <si>
    <t>Is this a troop or patrol outing</t>
  </si>
  <si>
    <t>https://www.google.com/maps/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</si>
</sst>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i/>
      <u/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.5"/>
      <color rgb="FF2222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3.5"/>
      <color rgb="FF222222"/>
      <name val="Calibri"/>
      <family val="2"/>
      <scheme val="minor"/>
    </font>
    <font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57">
    <xf numFmtId="0" fontId="0" fillId="0" borderId="0" xfId="0"/>
    <xf numFmtId="0" fontId="6" fillId="3" borderId="0" xfId="0" applyFont="1" applyFill="1" applyAlignment="1" applyProtection="1"/>
    <xf numFmtId="0" fontId="4" fillId="3" borderId="0" xfId="0" applyFont="1" applyFill="1" applyAlignment="1" applyProtection="1"/>
    <xf numFmtId="165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8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3" borderId="0" xfId="0" applyFont="1" applyFill="1" applyProtection="1"/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 applyAlignment="1" applyProtection="1">
      <alignment horizontal="right" vertical="center"/>
    </xf>
    <xf numFmtId="0" fontId="0" fillId="3" borderId="1" xfId="0" applyFill="1" applyBorder="1" applyAlignment="1" applyProtection="1">
      <alignment horizontal="left" vertical="center"/>
    </xf>
    <xf numFmtId="0" fontId="7" fillId="3" borderId="0" xfId="0" applyFont="1" applyFill="1" applyProtection="1"/>
    <xf numFmtId="0" fontId="0" fillId="6" borderId="1" xfId="0" applyFill="1" applyBorder="1" applyAlignment="1" applyProtection="1">
      <alignment horizontal="center" vertical="center"/>
    </xf>
    <xf numFmtId="0" fontId="0" fillId="3" borderId="0" xfId="0" applyFill="1" applyAlignment="1" applyProtection="1"/>
    <xf numFmtId="0" fontId="8" fillId="3" borderId="0" xfId="0" applyFont="1" applyFill="1" applyAlignment="1" applyProtection="1">
      <alignment horizontal="left" indent="1"/>
    </xf>
    <xf numFmtId="0" fontId="8" fillId="3" borderId="0" xfId="0" applyFont="1" applyFill="1" applyAlignment="1" applyProtection="1">
      <alignment horizontal="left" vertical="center" wrapText="1" indent="1"/>
    </xf>
    <xf numFmtId="0" fontId="3" fillId="3" borderId="0" xfId="1" applyFill="1" applyProtection="1"/>
    <xf numFmtId="0" fontId="5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center"/>
    </xf>
    <xf numFmtId="0" fontId="0" fillId="3" borderId="0" xfId="0" applyFont="1" applyFill="1" applyAlignment="1" applyProtection="1">
      <alignment horizontal="right"/>
    </xf>
    <xf numFmtId="0" fontId="1" fillId="3" borderId="0" xfId="0" applyFont="1" applyFill="1" applyAlignment="1" applyProtection="1">
      <alignment horizontal="right"/>
    </xf>
    <xf numFmtId="166" fontId="0" fillId="4" borderId="10" xfId="0" applyNumberFormat="1" applyFill="1" applyBorder="1" applyAlignment="1" applyProtection="1">
      <alignment horizontal="left" wrapText="1"/>
    </xf>
    <xf numFmtId="164" fontId="0" fillId="3" borderId="0" xfId="0" applyNumberFormat="1" applyFill="1" applyProtection="1"/>
    <xf numFmtId="166" fontId="0" fillId="4" borderId="6" xfId="0" applyNumberFormat="1" applyFill="1" applyBorder="1" applyAlignment="1" applyProtection="1">
      <alignment horizontal="left"/>
    </xf>
    <xf numFmtId="0" fontId="0" fillId="3" borderId="0" xfId="0" applyFill="1" applyAlignment="1" applyProtection="1">
      <alignment horizontal="left" vertical="center"/>
    </xf>
    <xf numFmtId="0" fontId="10" fillId="0" borderId="0" xfId="0" applyFont="1" applyAlignment="1" applyProtection="1">
      <alignment wrapText="1"/>
    </xf>
    <xf numFmtId="0" fontId="0" fillId="3" borderId="0" xfId="0" applyFill="1" applyAlignment="1" applyProtection="1">
      <alignment horizontal="right"/>
    </xf>
    <xf numFmtId="0" fontId="1" fillId="3" borderId="0" xfId="0" applyFont="1" applyFill="1" applyProtection="1"/>
    <xf numFmtId="0" fontId="1" fillId="5" borderId="1" xfId="0" applyFont="1" applyFill="1" applyBorder="1" applyProtection="1"/>
    <xf numFmtId="164" fontId="1" fillId="5" borderId="1" xfId="0" applyNumberFormat="1" applyFont="1" applyFill="1" applyBorder="1" applyProtection="1"/>
    <xf numFmtId="164" fontId="0" fillId="4" borderId="1" xfId="0" applyNumberForma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right"/>
    </xf>
    <xf numFmtId="164" fontId="1" fillId="4" borderId="12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164" fontId="1" fillId="6" borderId="12" xfId="0" applyNumberFormat="1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right"/>
    </xf>
    <xf numFmtId="0" fontId="1" fillId="4" borderId="13" xfId="0" applyFont="1" applyFill="1" applyBorder="1" applyProtection="1"/>
    <xf numFmtId="164" fontId="0" fillId="0" borderId="0" xfId="0" applyNumberFormat="1" applyProtection="1"/>
    <xf numFmtId="0" fontId="0" fillId="0" borderId="1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Protection="1"/>
    <xf numFmtId="164" fontId="1" fillId="2" borderId="1" xfId="0" applyNumberFormat="1" applyFont="1" applyFill="1" applyBorder="1" applyProtection="1"/>
    <xf numFmtId="0" fontId="1" fillId="4" borderId="12" xfId="0" applyFont="1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1" fillId="2" borderId="1" xfId="0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Protection="1"/>
    <xf numFmtId="164" fontId="1" fillId="2" borderId="12" xfId="0" applyNumberFormat="1" applyFont="1" applyFill="1" applyBorder="1" applyProtection="1"/>
    <xf numFmtId="166" fontId="0" fillId="4" borderId="10" xfId="0" applyNumberFormat="1" applyFill="1" applyBorder="1" applyAlignment="1" applyProtection="1">
      <alignment horizontal="left" wrapText="1"/>
    </xf>
    <xf numFmtId="166" fontId="0" fillId="4" borderId="6" xfId="0" applyNumberFormat="1" applyFill="1" applyBorder="1" applyAlignment="1" applyProtection="1">
      <alignment horizontal="left"/>
    </xf>
    <xf numFmtId="0" fontId="14" fillId="0" borderId="0" xfId="0" applyFont="1"/>
    <xf numFmtId="0" fontId="14" fillId="3" borderId="0" xfId="0" applyFont="1" applyFill="1"/>
    <xf numFmtId="0" fontId="15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166" fontId="14" fillId="4" borderId="10" xfId="0" applyNumberFormat="1" applyFont="1" applyFill="1" applyBorder="1" applyAlignment="1">
      <alignment horizontal="left" wrapText="1"/>
    </xf>
    <xf numFmtId="164" fontId="14" fillId="3" borderId="0" xfId="0" applyNumberFormat="1" applyFont="1" applyFill="1"/>
    <xf numFmtId="166" fontId="14" fillId="4" borderId="6" xfId="0" applyNumberFormat="1" applyFont="1" applyFill="1" applyBorder="1" applyAlignment="1">
      <alignment horizontal="left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14" fillId="3" borderId="0" xfId="0" applyFont="1" applyFill="1" applyProtection="1"/>
    <xf numFmtId="0" fontId="14" fillId="3" borderId="0" xfId="0" applyFont="1" applyFill="1" applyAlignment="1" applyProtection="1">
      <alignment horizontal="right" vertical="center"/>
    </xf>
    <xf numFmtId="0" fontId="16" fillId="0" borderId="0" xfId="0" applyFont="1" applyAlignment="1">
      <alignment wrapText="1"/>
    </xf>
    <xf numFmtId="0" fontId="14" fillId="2" borderId="1" xfId="0" applyFont="1" applyFill="1" applyBorder="1"/>
    <xf numFmtId="8" fontId="14" fillId="0" borderId="1" xfId="0" applyNumberFormat="1" applyFont="1" applyBorder="1" applyAlignment="1" applyProtection="1">
      <alignment horizontal="center" wrapText="1"/>
      <protection locked="0"/>
    </xf>
    <xf numFmtId="8" fontId="14" fillId="0" borderId="1" xfId="0" applyNumberFormat="1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8" fontId="14" fillId="3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0" fillId="0" borderId="1" xfId="0" applyNumberFormat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right" vertical="center"/>
    </xf>
    <xf numFmtId="0" fontId="0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49" fontId="0" fillId="0" borderId="3" xfId="0" applyNumberFormat="1" applyFill="1" applyBorder="1" applyAlignment="1" applyProtection="1">
      <alignment horizontal="left" vertical="center"/>
      <protection locked="0"/>
    </xf>
    <xf numFmtId="49" fontId="0" fillId="0" borderId="6" xfId="0" applyNumberFormat="1" applyFill="1" applyBorder="1" applyAlignment="1" applyProtection="1">
      <alignment horizontal="left" vertical="center"/>
      <protection locked="0"/>
    </xf>
    <xf numFmtId="49" fontId="0" fillId="0" borderId="4" xfId="0" applyNumberFormat="1" applyFill="1" applyBorder="1" applyAlignment="1" applyProtection="1">
      <alignment horizontal="left" vertical="center"/>
      <protection locked="0"/>
    </xf>
    <xf numFmtId="0" fontId="3" fillId="3" borderId="7" xfId="1" applyFill="1" applyBorder="1" applyAlignment="1" applyProtection="1">
      <alignment horizontal="left" vertical="center"/>
      <protection locked="0"/>
    </xf>
    <xf numFmtId="0" fontId="3" fillId="3" borderId="0" xfId="1" applyFill="1" applyAlignment="1" applyProtection="1">
      <alignment horizontal="left" vertical="center"/>
      <protection locked="0"/>
    </xf>
    <xf numFmtId="8" fontId="0" fillId="0" borderId="3" xfId="0" applyNumberFormat="1" applyFill="1" applyBorder="1" applyAlignment="1" applyProtection="1">
      <alignment horizontal="center" vertical="center" wrapText="1"/>
      <protection locked="0"/>
    </xf>
    <xf numFmtId="8" fontId="0" fillId="0" borderId="6" xfId="0" applyNumberFormat="1" applyFill="1" applyBorder="1" applyAlignment="1" applyProtection="1">
      <alignment horizontal="center" vertical="center" wrapText="1"/>
      <protection locked="0"/>
    </xf>
    <xf numFmtId="8" fontId="0" fillId="0" borderId="4" xfId="0" applyNumberForma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/>
    </xf>
    <xf numFmtId="8" fontId="0" fillId="6" borderId="3" xfId="0" applyNumberFormat="1" applyFill="1" applyBorder="1" applyAlignment="1" applyProtection="1">
      <alignment horizontal="center"/>
    </xf>
    <xf numFmtId="8" fontId="0" fillId="6" borderId="6" xfId="0" applyNumberFormat="1" applyFill="1" applyBorder="1" applyAlignment="1" applyProtection="1">
      <alignment horizontal="center"/>
    </xf>
    <xf numFmtId="8" fontId="0" fillId="6" borderId="4" xfId="0" applyNumberFormat="1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3" fontId="0" fillId="4" borderId="3" xfId="0" applyNumberFormat="1" applyFill="1" applyBorder="1" applyAlignment="1" applyProtection="1">
      <alignment horizontal="center"/>
    </xf>
    <xf numFmtId="3" fontId="0" fillId="4" borderId="6" xfId="0" applyNumberFormat="1" applyFill="1" applyBorder="1" applyAlignment="1" applyProtection="1">
      <alignment horizontal="center"/>
    </xf>
    <xf numFmtId="3" fontId="0" fillId="4" borderId="4" xfId="0" applyNumberFormat="1" applyFill="1" applyBorder="1" applyAlignment="1" applyProtection="1">
      <alignment horizontal="center"/>
    </xf>
    <xf numFmtId="8" fontId="0" fillId="4" borderId="3" xfId="0" applyNumberFormat="1" applyFill="1" applyBorder="1" applyAlignment="1" applyProtection="1">
      <alignment horizontal="center"/>
    </xf>
    <xf numFmtId="8" fontId="0" fillId="4" borderId="6" xfId="0" applyNumberFormat="1" applyFill="1" applyBorder="1" applyAlignment="1" applyProtection="1">
      <alignment horizontal="center"/>
    </xf>
    <xf numFmtId="8" fontId="0" fillId="4" borderId="4" xfId="0" applyNumberForma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8" fontId="0" fillId="4" borderId="2" xfId="0" applyNumberFormat="1" applyFill="1" applyBorder="1" applyAlignment="1" applyProtection="1">
      <alignment horizontal="center"/>
    </xf>
    <xf numFmtId="8" fontId="0" fillId="4" borderId="8" xfId="0" applyNumberFormat="1" applyFill="1" applyBorder="1" applyAlignment="1" applyProtection="1">
      <alignment horizontal="center"/>
    </xf>
    <xf numFmtId="8" fontId="0" fillId="4" borderId="9" xfId="0" applyNumberFormat="1" applyFill="1" applyBorder="1" applyAlignment="1" applyProtection="1">
      <alignment horizontal="center"/>
    </xf>
    <xf numFmtId="8" fontId="0" fillId="4" borderId="3" xfId="0" applyNumberFormat="1" applyFont="1" applyFill="1" applyBorder="1" applyAlignment="1" applyProtection="1">
      <alignment horizontal="center"/>
    </xf>
    <xf numFmtId="8" fontId="0" fillId="4" borderId="6" xfId="0" applyNumberFormat="1" applyFont="1" applyFill="1" applyBorder="1" applyAlignment="1" applyProtection="1">
      <alignment horizontal="center"/>
    </xf>
    <xf numFmtId="8" fontId="0" fillId="4" borderId="4" xfId="0" applyNumberFormat="1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left" vertical="center"/>
    </xf>
    <xf numFmtId="49" fontId="0" fillId="4" borderId="10" xfId="0" applyNumberFormat="1" applyFill="1" applyBorder="1" applyAlignment="1" applyProtection="1">
      <alignment horizontal="left" wrapText="1"/>
    </xf>
    <xf numFmtId="0" fontId="0" fillId="0" borderId="0" xfId="0" applyAlignment="1" applyProtection="1">
      <alignment horizontal="center"/>
    </xf>
    <xf numFmtId="166" fontId="0" fillId="4" borderId="10" xfId="0" applyNumberFormat="1" applyFill="1" applyBorder="1" applyAlignment="1" applyProtection="1">
      <alignment horizontal="left" wrapText="1"/>
    </xf>
    <xf numFmtId="166" fontId="0" fillId="4" borderId="6" xfId="0" applyNumberFormat="1" applyFill="1" applyBorder="1" applyAlignment="1" applyProtection="1">
      <alignment horizontal="left"/>
    </xf>
    <xf numFmtId="164" fontId="1" fillId="2" borderId="3" xfId="0" applyNumberFormat="1" applyFont="1" applyFill="1" applyBorder="1" applyAlignment="1" applyProtection="1">
      <alignment horizontal="center"/>
    </xf>
    <xf numFmtId="164" fontId="1" fillId="2" borderId="6" xfId="0" applyNumberFormat="1" applyFont="1" applyFill="1" applyBorder="1" applyAlignment="1" applyProtection="1">
      <alignment horizontal="center"/>
    </xf>
    <xf numFmtId="164" fontId="1" fillId="2" borderId="4" xfId="0" applyNumberFormat="1" applyFont="1" applyFill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164" fontId="1" fillId="2" borderId="14" xfId="0" applyNumberFormat="1" applyFont="1" applyFill="1" applyBorder="1" applyAlignment="1" applyProtection="1">
      <alignment horizontal="left"/>
    </xf>
    <xf numFmtId="164" fontId="1" fillId="2" borderId="15" xfId="0" applyNumberFormat="1" applyFont="1" applyFill="1" applyBorder="1" applyAlignment="1" applyProtection="1">
      <alignment horizontal="left"/>
    </xf>
    <xf numFmtId="164" fontId="1" fillId="2" borderId="16" xfId="0" applyNumberFormat="1" applyFont="1" applyFill="1" applyBorder="1" applyAlignment="1" applyProtection="1">
      <alignment horizontal="left"/>
    </xf>
    <xf numFmtId="0" fontId="13" fillId="3" borderId="0" xfId="0" applyFont="1" applyFill="1" applyAlignment="1">
      <alignment horizontal="center"/>
    </xf>
    <xf numFmtId="49" fontId="14" fillId="4" borderId="10" xfId="0" applyNumberFormat="1" applyFont="1" applyFill="1" applyBorder="1" applyAlignment="1">
      <alignment horizontal="left" wrapText="1"/>
    </xf>
    <xf numFmtId="0" fontId="14" fillId="4" borderId="0" xfId="0" applyFont="1" applyFill="1" applyAlignment="1">
      <alignment horizontal="left" vertical="center"/>
    </xf>
    <xf numFmtId="8" fontId="14" fillId="4" borderId="3" xfId="0" applyNumberFormat="1" applyFont="1" applyFill="1" applyBorder="1" applyAlignment="1">
      <alignment horizontal="center"/>
    </xf>
    <xf numFmtId="8" fontId="14" fillId="4" borderId="6" xfId="0" applyNumberFormat="1" applyFont="1" applyFill="1" applyBorder="1" applyAlignment="1">
      <alignment horizontal="center"/>
    </xf>
    <xf numFmtId="8" fontId="14" fillId="4" borderId="4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3" fontId="14" fillId="4" borderId="3" xfId="0" applyNumberFormat="1" applyFont="1" applyFill="1" applyBorder="1" applyAlignment="1" applyProtection="1">
      <alignment horizontal="center"/>
    </xf>
    <xf numFmtId="3" fontId="14" fillId="4" borderId="6" xfId="0" applyNumberFormat="1" applyFont="1" applyFill="1" applyBorder="1" applyAlignment="1" applyProtection="1">
      <alignment horizontal="center"/>
    </xf>
    <xf numFmtId="3" fontId="14" fillId="4" borderId="4" xfId="0" applyNumberFormat="1" applyFont="1" applyFill="1" applyBorder="1" applyAlignment="1" applyProtection="1">
      <alignment horizontal="center"/>
    </xf>
    <xf numFmtId="8" fontId="14" fillId="4" borderId="3" xfId="0" applyNumberFormat="1" applyFont="1" applyFill="1" applyBorder="1" applyAlignment="1" applyProtection="1">
      <alignment horizontal="center"/>
    </xf>
    <xf numFmtId="8" fontId="14" fillId="4" borderId="6" xfId="0" applyNumberFormat="1" applyFont="1" applyFill="1" applyBorder="1" applyAlignment="1" applyProtection="1">
      <alignment horizontal="center"/>
    </xf>
    <xf numFmtId="8" fontId="14" fillId="4" borderId="4" xfId="0" applyNumberFormat="1" applyFont="1" applyFill="1" applyBorder="1" applyAlignment="1" applyProtection="1">
      <alignment horizontal="center"/>
    </xf>
    <xf numFmtId="0" fontId="14" fillId="4" borderId="3" xfId="0" applyNumberFormat="1" applyFont="1" applyFill="1" applyBorder="1" applyAlignment="1" applyProtection="1">
      <alignment horizontal="center"/>
    </xf>
    <xf numFmtId="0" fontId="14" fillId="4" borderId="6" xfId="0" applyFont="1" applyFill="1" applyBorder="1" applyAlignment="1" applyProtection="1">
      <alignment horizontal="center"/>
    </xf>
    <xf numFmtId="0" fontId="14" fillId="4" borderId="4" xfId="0" applyFont="1" applyFill="1" applyBorder="1" applyAlignment="1" applyProtection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right" vertical="center"/>
    </xf>
    <xf numFmtId="0" fontId="14" fillId="3" borderId="17" xfId="0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00"/>
      <color rgb="FFFFFFCC"/>
      <color rgb="FFFFCC00"/>
      <color rgb="FFE9E400"/>
      <color rgb="FFCCCC00"/>
      <color rgb="FFFFE783"/>
      <color rgb="FFCCFF99"/>
      <color rgb="FFCCE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" TargetMode="External"/><Relationship Id="rId1" Type="http://schemas.openxmlformats.org/officeDocument/2006/relationships/hyperlink" Target="http://www.thruway.ny.gov/travelers/tolls/cal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workbookViewId="0">
      <selection activeCell="D3" sqref="D3"/>
    </sheetView>
  </sheetViews>
  <sheetFormatPr defaultColWidth="9.140625" defaultRowHeight="15" x14ac:dyDescent="0.25"/>
  <cols>
    <col min="1" max="1" width="60.140625" style="7" customWidth="1"/>
    <col min="2" max="2" width="2.140625" style="7" customWidth="1"/>
    <col min="3" max="6" width="15.7109375" style="7" customWidth="1"/>
    <col min="7" max="16384" width="9.140625" style="7"/>
  </cols>
  <sheetData>
    <row r="1" spans="1:6" ht="18.600000000000001" x14ac:dyDescent="0.45">
      <c r="A1" s="87" t="s">
        <v>84</v>
      </c>
      <c r="B1" s="87"/>
      <c r="C1" s="87"/>
      <c r="D1" s="87"/>
      <c r="E1" s="87"/>
      <c r="F1" s="87"/>
    </row>
    <row r="2" spans="1:6" ht="18.600000000000001" x14ac:dyDescent="0.45">
      <c r="A2" s="82"/>
      <c r="B2" s="82"/>
      <c r="C2" s="82"/>
      <c r="D2" s="82"/>
      <c r="E2" s="82"/>
      <c r="F2" s="82"/>
    </row>
    <row r="3" spans="1:6" ht="14.45" x14ac:dyDescent="0.35">
      <c r="A3" s="86" t="s">
        <v>123</v>
      </c>
      <c r="B3" s="9"/>
      <c r="C3" s="28" t="s">
        <v>122</v>
      </c>
      <c r="D3" s="3"/>
      <c r="E3" s="28" t="s">
        <v>97</v>
      </c>
      <c r="F3" s="3"/>
    </row>
    <row r="4" spans="1:6" ht="14.45" x14ac:dyDescent="0.35">
      <c r="A4" s="10" t="s">
        <v>10</v>
      </c>
      <c r="B4" s="9"/>
      <c r="C4" s="91"/>
      <c r="D4" s="92"/>
      <c r="E4" s="92"/>
      <c r="F4" s="93"/>
    </row>
    <row r="5" spans="1:6" ht="14.45" x14ac:dyDescent="0.35">
      <c r="A5" s="10" t="s">
        <v>27</v>
      </c>
      <c r="B5" s="9"/>
      <c r="C5" s="11" t="s">
        <v>26</v>
      </c>
      <c r="D5" s="3"/>
      <c r="E5" s="11" t="s">
        <v>29</v>
      </c>
      <c r="F5" s="3"/>
    </row>
    <row r="6" spans="1:6" ht="14.45" x14ac:dyDescent="0.35">
      <c r="A6" s="10" t="s">
        <v>28</v>
      </c>
      <c r="B6" s="9"/>
      <c r="C6" s="88"/>
      <c r="D6" s="89"/>
      <c r="E6" s="89"/>
      <c r="F6" s="90"/>
    </row>
    <row r="7" spans="1:6" ht="14.45" x14ac:dyDescent="0.35">
      <c r="A7" s="10" t="s">
        <v>12</v>
      </c>
      <c r="B7" s="9"/>
      <c r="C7" s="88"/>
      <c r="D7" s="89"/>
      <c r="E7" s="89"/>
      <c r="F7" s="90"/>
    </row>
    <row r="8" spans="1:6" ht="14.45" x14ac:dyDescent="0.35">
      <c r="A8" s="10" t="s">
        <v>13</v>
      </c>
      <c r="B8" s="9"/>
      <c r="C8" s="88"/>
      <c r="D8" s="89"/>
      <c r="E8" s="89"/>
      <c r="F8" s="12" t="s">
        <v>103</v>
      </c>
    </row>
    <row r="9" spans="1:6" ht="14.45" x14ac:dyDescent="0.35">
      <c r="A9" s="10" t="s">
        <v>11</v>
      </c>
      <c r="B9" s="9"/>
      <c r="C9" s="88"/>
      <c r="D9" s="89"/>
      <c r="E9" s="89"/>
      <c r="F9" s="90"/>
    </row>
    <row r="10" spans="1:6" ht="14.45" x14ac:dyDescent="0.35">
      <c r="A10" s="10" t="s">
        <v>104</v>
      </c>
      <c r="B10" s="9"/>
      <c r="C10" s="88"/>
      <c r="D10" s="89"/>
      <c r="E10" s="89"/>
      <c r="F10" s="12" t="s">
        <v>103</v>
      </c>
    </row>
    <row r="11" spans="1:6" ht="14.45" x14ac:dyDescent="0.35">
      <c r="A11" s="10" t="s">
        <v>37</v>
      </c>
      <c r="B11" s="9"/>
      <c r="C11" s="11" t="s">
        <v>36</v>
      </c>
      <c r="D11" s="88"/>
      <c r="E11" s="89"/>
      <c r="F11" s="90"/>
    </row>
    <row r="12" spans="1:6" ht="14.45" x14ac:dyDescent="0.35">
      <c r="A12" s="9"/>
      <c r="B12" s="9"/>
      <c r="C12" s="11" t="s">
        <v>33</v>
      </c>
      <c r="D12" s="88"/>
      <c r="E12" s="89"/>
      <c r="F12" s="90"/>
    </row>
    <row r="13" spans="1:6" ht="14.45" x14ac:dyDescent="0.35">
      <c r="A13" s="13"/>
      <c r="B13" s="9"/>
      <c r="C13" s="11" t="s">
        <v>121</v>
      </c>
      <c r="D13" s="83"/>
      <c r="E13" s="85" t="s">
        <v>34</v>
      </c>
      <c r="F13" s="84"/>
    </row>
    <row r="14" spans="1:6" ht="14.45" x14ac:dyDescent="0.35">
      <c r="A14" s="13"/>
      <c r="B14" s="9"/>
      <c r="C14" s="11" t="s">
        <v>35</v>
      </c>
      <c r="D14" s="88"/>
      <c r="E14" s="89"/>
      <c r="F14" s="90"/>
    </row>
    <row r="15" spans="1:6" ht="14.45" x14ac:dyDescent="0.35">
      <c r="A15" s="9"/>
      <c r="B15" s="9"/>
      <c r="C15" s="9"/>
      <c r="D15" s="9"/>
      <c r="E15" s="9"/>
      <c r="F15" s="9"/>
    </row>
    <row r="16" spans="1:6" ht="14.45" x14ac:dyDescent="0.35">
      <c r="A16" s="8" t="s">
        <v>30</v>
      </c>
      <c r="B16" s="9"/>
      <c r="C16" s="9"/>
      <c r="D16" s="9"/>
      <c r="E16" s="9"/>
      <c r="F16" s="9"/>
    </row>
    <row r="17" spans="1:6" ht="14.45" x14ac:dyDescent="0.35">
      <c r="A17" s="9" t="s">
        <v>8</v>
      </c>
      <c r="B17" s="9"/>
      <c r="C17" s="4"/>
      <c r="D17" s="9"/>
      <c r="E17" s="9"/>
      <c r="F17" s="9"/>
    </row>
    <row r="18" spans="1:6" ht="14.45" x14ac:dyDescent="0.35">
      <c r="A18" s="10" t="s">
        <v>98</v>
      </c>
      <c r="B18" s="9"/>
      <c r="C18" s="14">
        <f>IF(C27="No",2,(_xlfn.IFS(C17&lt;=6,2,AND(C17&gt;6,C17&lt;=9),3,AND(C17&gt;9,C17&lt;=12),4,AND(C17&gt;12,C17&lt;=15),5,AND(C17&gt;15,C17&lt;=18),6,AND(C17&gt;18,C17&lt;=21),7,AND(C17&gt;21,C17&lt;=24),8,AND(C17&gt;24,C17&lt;=27),9,AND(C17&gt;27,C17&lt;=30),10,AND(C17&gt;30,C17&lt;=33),11,AND(C17&gt;33,C17&lt;=36),12,AND(C17&gt;36,C17&lt;=39),13,AND(C17&gt;39,C17&lt;=42),14,AND(C17&gt;42,C17&lt;=45),15,AND(C17&gt;45,C17&lt;=48),16,AND(C17&gt;48,C17&lt;=51),17,AND(C17&gt;51,C17&lt;=54),18,AND(C17&gt;54,C17&lt;=57),19,AND(C17&gt;57,C17&lt;=60),20,AND(C17&gt;60,C17&lt;=63),21,AND(C17&gt;63,C17&lt;=66),22,AND(C17&gt;66,C17&lt;=69),23,AND(C17&gt;69,C17&lt;=72),24,AND(C17&gt;72,C17&lt;=75),25,AND(C17&gt;75,C17&lt;=78),26,AND(C17&gt;78,C17&lt;=81),27)))</f>
        <v>2</v>
      </c>
      <c r="D18" s="9"/>
      <c r="E18" s="9"/>
      <c r="F18" s="9"/>
    </row>
    <row r="19" spans="1:6" ht="14.45" x14ac:dyDescent="0.35">
      <c r="A19" s="9" t="s">
        <v>7</v>
      </c>
      <c r="B19" s="9"/>
      <c r="C19" s="4"/>
      <c r="D19" s="9"/>
      <c r="E19" s="9"/>
      <c r="F19" s="9"/>
    </row>
    <row r="20" spans="1:6" ht="14.45" x14ac:dyDescent="0.35">
      <c r="A20" s="15" t="s">
        <v>23</v>
      </c>
      <c r="B20" s="9"/>
      <c r="C20" s="4"/>
      <c r="D20" s="9"/>
      <c r="E20" s="9"/>
      <c r="F20" s="9"/>
    </row>
    <row r="21" spans="1:6" ht="14.45" x14ac:dyDescent="0.35">
      <c r="A21" s="16" t="s">
        <v>24</v>
      </c>
      <c r="B21" s="9"/>
      <c r="C21" s="9"/>
      <c r="D21" s="9"/>
      <c r="E21" s="9"/>
      <c r="F21" s="9"/>
    </row>
    <row r="22" spans="1:6" ht="14.45" x14ac:dyDescent="0.35">
      <c r="A22" s="15" t="s">
        <v>0</v>
      </c>
      <c r="B22" s="9"/>
      <c r="C22" s="14">
        <f>SUM(C17:C20)</f>
        <v>2</v>
      </c>
      <c r="D22" s="9"/>
      <c r="E22" s="9"/>
      <c r="F22" s="9"/>
    </row>
    <row r="23" spans="1:6" ht="14.45" x14ac:dyDescent="0.35">
      <c r="A23" s="15"/>
      <c r="B23" s="9"/>
      <c r="C23" s="9"/>
      <c r="D23" s="9"/>
      <c r="E23" s="9"/>
      <c r="F23" s="9"/>
    </row>
    <row r="24" spans="1:6" ht="14.45" x14ac:dyDescent="0.35">
      <c r="A24" s="9" t="s">
        <v>25</v>
      </c>
      <c r="B24" s="9"/>
      <c r="C24" s="4"/>
      <c r="D24" s="9"/>
      <c r="E24" s="9"/>
      <c r="F24" s="9"/>
    </row>
    <row r="25" spans="1:6" ht="14.45" x14ac:dyDescent="0.35">
      <c r="A25" s="9"/>
      <c r="B25" s="9"/>
      <c r="C25" s="9"/>
      <c r="D25" s="9"/>
      <c r="E25" s="9"/>
      <c r="F25" s="9"/>
    </row>
    <row r="26" spans="1:6" ht="14.45" x14ac:dyDescent="0.35">
      <c r="A26" s="8" t="s">
        <v>38</v>
      </c>
      <c r="B26" s="9"/>
      <c r="C26" s="9"/>
      <c r="D26" s="9"/>
      <c r="E26" s="9"/>
      <c r="F26" s="9"/>
    </row>
    <row r="27" spans="1:6" ht="14.45" x14ac:dyDescent="0.35">
      <c r="A27" s="9" t="s">
        <v>1</v>
      </c>
      <c r="B27" s="9"/>
      <c r="C27" s="5"/>
      <c r="D27" s="9" t="s">
        <v>120</v>
      </c>
      <c r="E27" s="9"/>
      <c r="F27" s="9"/>
    </row>
    <row r="28" spans="1:6" ht="14.45" x14ac:dyDescent="0.35">
      <c r="A28" s="16" t="s">
        <v>32</v>
      </c>
      <c r="B28" s="9"/>
      <c r="C28" s="9"/>
      <c r="D28" s="9"/>
      <c r="E28" s="9"/>
      <c r="F28" s="9"/>
    </row>
    <row r="29" spans="1:6" ht="14.45" x14ac:dyDescent="0.35">
      <c r="A29" s="9" t="s">
        <v>100</v>
      </c>
      <c r="B29" s="9"/>
      <c r="C29" s="4"/>
      <c r="D29" s="94" t="s">
        <v>124</v>
      </c>
      <c r="E29" s="95"/>
      <c r="F29" s="95"/>
    </row>
    <row r="30" spans="1:6" ht="14.45" x14ac:dyDescent="0.35">
      <c r="A30" s="17" t="s">
        <v>99</v>
      </c>
      <c r="B30" s="9"/>
      <c r="C30" s="9"/>
      <c r="D30" s="18"/>
      <c r="E30" s="9"/>
      <c r="F30" s="9"/>
    </row>
    <row r="31" spans="1:6" ht="14.45" x14ac:dyDescent="0.35">
      <c r="A31" s="9" t="s">
        <v>9</v>
      </c>
      <c r="B31" s="9"/>
      <c r="C31" s="6"/>
      <c r="D31" s="94" t="s">
        <v>4</v>
      </c>
      <c r="E31" s="95"/>
      <c r="F31" s="95"/>
    </row>
    <row r="32" spans="1:6" ht="14.45" x14ac:dyDescent="0.35">
      <c r="A32" s="17" t="s">
        <v>99</v>
      </c>
      <c r="B32" s="9"/>
      <c r="C32" s="9"/>
      <c r="D32" s="18"/>
      <c r="E32" s="9"/>
      <c r="F32" s="9"/>
    </row>
    <row r="33" spans="1:6" ht="14.45" x14ac:dyDescent="0.35">
      <c r="A33" s="9" t="s">
        <v>116</v>
      </c>
      <c r="B33" s="9"/>
      <c r="C33" s="14">
        <f>IF(C27="yes",ROUNDUP(C17/3,0),0)</f>
        <v>0</v>
      </c>
      <c r="D33" s="9"/>
      <c r="E33" s="9"/>
      <c r="F33" s="9"/>
    </row>
    <row r="34" spans="1:6" ht="14.45" x14ac:dyDescent="0.35">
      <c r="A34" s="9"/>
      <c r="B34" s="9"/>
      <c r="C34" s="9"/>
      <c r="D34" s="9"/>
      <c r="E34" s="9"/>
      <c r="F34" s="9"/>
    </row>
    <row r="35" spans="1:6" ht="14.45" x14ac:dyDescent="0.35">
      <c r="A35" s="8" t="s">
        <v>31</v>
      </c>
      <c r="B35" s="9"/>
      <c r="C35" s="9"/>
      <c r="D35" s="9"/>
      <c r="E35" s="9"/>
      <c r="F35" s="9"/>
    </row>
    <row r="36" spans="1:6" ht="14.45" x14ac:dyDescent="0.35">
      <c r="A36" s="9" t="s">
        <v>14</v>
      </c>
      <c r="B36" s="9"/>
      <c r="C36" s="4"/>
      <c r="D36" s="1"/>
      <c r="E36" s="9"/>
      <c r="F36" s="9"/>
    </row>
    <row r="37" spans="1:6" ht="14.45" x14ac:dyDescent="0.35">
      <c r="A37" s="9"/>
      <c r="B37" s="9"/>
      <c r="C37" s="9"/>
      <c r="D37" s="9"/>
      <c r="E37" s="9"/>
      <c r="F37" s="9"/>
    </row>
    <row r="38" spans="1:6" ht="14.45" x14ac:dyDescent="0.35">
      <c r="A38" s="2" t="s">
        <v>40</v>
      </c>
      <c r="B38" s="9"/>
      <c r="C38" s="9"/>
      <c r="D38" s="99" t="s">
        <v>60</v>
      </c>
      <c r="E38" s="99"/>
      <c r="F38" s="99"/>
    </row>
    <row r="39" spans="1:6" ht="14.45" x14ac:dyDescent="0.35">
      <c r="A39" s="9" t="s">
        <v>15</v>
      </c>
      <c r="B39" s="9"/>
      <c r="C39" s="6"/>
      <c r="D39" s="9"/>
      <c r="E39" s="9"/>
      <c r="F39" s="9"/>
    </row>
    <row r="40" spans="1:6" x14ac:dyDescent="0.25">
      <c r="A40" s="9" t="s">
        <v>17</v>
      </c>
      <c r="B40" s="9"/>
      <c r="C40" s="6"/>
      <c r="D40" s="9"/>
      <c r="E40" s="9"/>
      <c r="F40" s="9"/>
    </row>
    <row r="41" spans="1:6" x14ac:dyDescent="0.25">
      <c r="A41" s="9" t="s">
        <v>16</v>
      </c>
      <c r="B41" s="9"/>
      <c r="C41" s="6"/>
      <c r="D41" s="96"/>
      <c r="E41" s="97"/>
      <c r="F41" s="98"/>
    </row>
    <row r="42" spans="1:6" x14ac:dyDescent="0.25">
      <c r="A42" s="9" t="s">
        <v>22</v>
      </c>
      <c r="B42" s="9"/>
      <c r="C42" s="6"/>
      <c r="D42" s="96"/>
      <c r="E42" s="97"/>
      <c r="F42" s="98"/>
    </row>
    <row r="43" spans="1:6" x14ac:dyDescent="0.25">
      <c r="A43" s="9" t="s">
        <v>18</v>
      </c>
      <c r="B43" s="9"/>
      <c r="C43" s="6"/>
      <c r="D43" s="96"/>
      <c r="E43" s="97"/>
      <c r="F43" s="98"/>
    </row>
    <row r="44" spans="1:6" x14ac:dyDescent="0.25">
      <c r="A44" s="9" t="s">
        <v>19</v>
      </c>
      <c r="B44" s="9"/>
      <c r="C44" s="6"/>
      <c r="D44" s="96"/>
      <c r="E44" s="97"/>
      <c r="F44" s="98"/>
    </row>
    <row r="45" spans="1:6" x14ac:dyDescent="0.25">
      <c r="A45" s="9" t="s">
        <v>20</v>
      </c>
      <c r="B45" s="9"/>
      <c r="C45" s="6"/>
      <c r="D45" s="96"/>
      <c r="E45" s="97"/>
      <c r="F45" s="98"/>
    </row>
    <row r="46" spans="1:6" x14ac:dyDescent="0.25">
      <c r="A46" s="9" t="s">
        <v>21</v>
      </c>
      <c r="B46" s="9"/>
      <c r="C46" s="6"/>
      <c r="D46" s="96"/>
      <c r="E46" s="97"/>
      <c r="F46" s="98"/>
    </row>
    <row r="47" spans="1:6" x14ac:dyDescent="0.25">
      <c r="A47" s="9" t="s">
        <v>39</v>
      </c>
      <c r="B47" s="9"/>
      <c r="C47" s="6"/>
      <c r="D47" s="96"/>
      <c r="E47" s="97"/>
      <c r="F47" s="98"/>
    </row>
    <row r="48" spans="1:6" x14ac:dyDescent="0.25">
      <c r="A48" s="9" t="s">
        <v>101</v>
      </c>
      <c r="B48" s="9"/>
      <c r="C48" s="6"/>
      <c r="D48" s="9"/>
      <c r="E48" s="9"/>
      <c r="F48" s="9"/>
    </row>
    <row r="49" spans="1:6" x14ac:dyDescent="0.25">
      <c r="A49" s="9"/>
      <c r="B49" s="9"/>
      <c r="C49" s="9"/>
      <c r="D49" s="9"/>
      <c r="E49" s="9"/>
      <c r="F49" s="9"/>
    </row>
    <row r="50" spans="1:6" x14ac:dyDescent="0.25">
      <c r="A50" s="7" t="s">
        <v>2</v>
      </c>
    </row>
    <row r="51" spans="1:6" x14ac:dyDescent="0.25">
      <c r="A51" s="7" t="s">
        <v>3</v>
      </c>
    </row>
  </sheetData>
  <sheetProtection algorithmName="SHA-512" hashValue="gzctumPwvS61DnnzFqoI6sdkZqJOhJYHiDthmrgR6N2sWSz4HuiIjRe2vsG4juBNou2cWx0dO2hoXw89hbUeqQ==" saltValue="ZYxF/8N7W5XkZ4GFdM80Vw==" spinCount="100000" sheet="1" selectLockedCells="1"/>
  <mergeCells count="20">
    <mergeCell ref="D46:F46"/>
    <mergeCell ref="D47:F47"/>
    <mergeCell ref="D38:F38"/>
    <mergeCell ref="D41:F41"/>
    <mergeCell ref="D45:F45"/>
    <mergeCell ref="D43:F43"/>
    <mergeCell ref="D42:F42"/>
    <mergeCell ref="D44:F44"/>
    <mergeCell ref="A1:F1"/>
    <mergeCell ref="D11:F11"/>
    <mergeCell ref="C4:F4"/>
    <mergeCell ref="D29:F29"/>
    <mergeCell ref="D31:F31"/>
    <mergeCell ref="D12:F12"/>
    <mergeCell ref="D14:F14"/>
    <mergeCell ref="C6:F6"/>
    <mergeCell ref="C7:F7"/>
    <mergeCell ref="C9:F9"/>
    <mergeCell ref="C8:E8"/>
    <mergeCell ref="C10:E10"/>
  </mergeCells>
  <dataValidations count="1">
    <dataValidation type="list" allowBlank="1" showInputMessage="1" showErrorMessage="1" sqref="C27">
      <formula1>Drivers</formula1>
    </dataValidation>
  </dataValidations>
  <hyperlinks>
    <hyperlink ref="D31" r:id="rId1"/>
    <hyperlink ref="D29" r:id="rId2"/>
  </hyperlinks>
  <printOptions horizontalCentered="1"/>
  <pageMargins left="0" right="0" top="0.75" bottom="0.75" header="0.3" footer="0.3"/>
  <pageSetup scale="83" orientation="portrait" r:id="rId3"/>
  <headerFooter>
    <oddFooter>&amp;L&amp;F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2" workbookViewId="0">
      <selection activeCell="B20" sqref="B20:E20"/>
    </sheetView>
  </sheetViews>
  <sheetFormatPr defaultColWidth="9.140625" defaultRowHeight="15" x14ac:dyDescent="0.25"/>
  <cols>
    <col min="1" max="1" width="33.28515625" style="7" bestFit="1" customWidth="1"/>
    <col min="2" max="4" width="15.7109375" style="7" customWidth="1"/>
    <col min="5" max="5" width="11.42578125" style="7" bestFit="1" customWidth="1"/>
    <col min="6" max="6" width="9.140625" style="7"/>
    <col min="7" max="7" width="26.85546875" style="7" bestFit="1" customWidth="1"/>
    <col min="8" max="16384" width="9.140625" style="7"/>
  </cols>
  <sheetData>
    <row r="1" spans="1:7" ht="18.600000000000001" x14ac:dyDescent="0.45">
      <c r="A1" s="87" t="s">
        <v>85</v>
      </c>
      <c r="B1" s="87"/>
      <c r="C1" s="87"/>
      <c r="D1" s="87"/>
      <c r="E1" s="87"/>
      <c r="F1" s="87"/>
    </row>
    <row r="2" spans="1:7" ht="14.45" x14ac:dyDescent="0.35">
      <c r="A2" s="9"/>
      <c r="B2" s="105"/>
      <c r="C2" s="105"/>
      <c r="D2" s="105"/>
      <c r="E2" s="105"/>
      <c r="F2" s="9"/>
    </row>
    <row r="3" spans="1:7" ht="14.45" x14ac:dyDescent="0.35">
      <c r="A3" s="19" t="s">
        <v>5</v>
      </c>
      <c r="B3" s="20"/>
      <c r="C3" s="20"/>
      <c r="D3" s="20"/>
      <c r="E3" s="20"/>
      <c r="F3" s="9"/>
    </row>
    <row r="4" spans="1:7" ht="14.45" x14ac:dyDescent="0.35">
      <c r="A4" s="21" t="s">
        <v>61</v>
      </c>
      <c r="B4" s="121">
        <f>'1 Trip Information'!C4</f>
        <v>0</v>
      </c>
      <c r="C4" s="121"/>
      <c r="D4" s="121"/>
      <c r="E4" s="22" t="s">
        <v>67</v>
      </c>
      <c r="F4" s="23">
        <f>'1 Trip Information'!D5</f>
        <v>0</v>
      </c>
    </row>
    <row r="5" spans="1:7" ht="14.45" x14ac:dyDescent="0.35">
      <c r="A5" s="9"/>
      <c r="B5" s="24"/>
      <c r="C5" s="24"/>
      <c r="D5" s="24"/>
      <c r="E5" s="22" t="s">
        <v>66</v>
      </c>
      <c r="F5" s="25">
        <f>'1 Trip Information'!F5</f>
        <v>0</v>
      </c>
    </row>
    <row r="6" spans="1:7" ht="14.45" x14ac:dyDescent="0.35">
      <c r="A6" s="11" t="s">
        <v>97</v>
      </c>
      <c r="B6" s="120">
        <f>'1 Trip Information'!C6</f>
        <v>0</v>
      </c>
      <c r="C6" s="120"/>
      <c r="D6" s="120"/>
      <c r="E6" s="120"/>
      <c r="F6" s="26"/>
    </row>
    <row r="7" spans="1:7" ht="14.45" x14ac:dyDescent="0.35">
      <c r="A7" s="11" t="s">
        <v>94</v>
      </c>
      <c r="B7" s="120">
        <f>'1 Trip Information'!C7</f>
        <v>0</v>
      </c>
      <c r="C7" s="120"/>
      <c r="D7" s="120"/>
      <c r="E7" s="120"/>
      <c r="F7" s="26"/>
    </row>
    <row r="8" spans="1:7" ht="14.45" x14ac:dyDescent="0.35">
      <c r="A8" s="11" t="s">
        <v>95</v>
      </c>
      <c r="B8" s="120">
        <f>'1 Trip Information'!C8</f>
        <v>0</v>
      </c>
      <c r="C8" s="120"/>
      <c r="D8" s="120"/>
      <c r="E8" s="120"/>
      <c r="F8" s="26"/>
    </row>
    <row r="9" spans="1:7" ht="14.45" x14ac:dyDescent="0.35">
      <c r="A9" s="11" t="s">
        <v>96</v>
      </c>
      <c r="B9" s="120">
        <f>'1 Trip Information'!C9</f>
        <v>0</v>
      </c>
      <c r="C9" s="120"/>
      <c r="D9" s="120"/>
      <c r="E9" s="120"/>
      <c r="F9" s="26"/>
    </row>
    <row r="10" spans="1:7" ht="14.45" x14ac:dyDescent="0.35">
      <c r="A10" s="11" t="s">
        <v>95</v>
      </c>
      <c r="B10" s="120">
        <f>'1 Trip Information'!C10</f>
        <v>0</v>
      </c>
      <c r="C10" s="120"/>
      <c r="D10" s="120"/>
      <c r="E10" s="120"/>
      <c r="F10" s="26"/>
    </row>
    <row r="11" spans="1:7" ht="14.45" x14ac:dyDescent="0.35">
      <c r="A11" s="9"/>
      <c r="B11" s="9"/>
      <c r="C11" s="9"/>
      <c r="D11" s="9"/>
      <c r="E11" s="9"/>
      <c r="F11" s="9"/>
    </row>
    <row r="12" spans="1:7" ht="14.45" x14ac:dyDescent="0.35">
      <c r="A12" s="19" t="s">
        <v>41</v>
      </c>
      <c r="B12" s="9"/>
      <c r="C12" s="9"/>
      <c r="D12" s="9"/>
      <c r="E12" s="9"/>
      <c r="F12" s="9"/>
    </row>
    <row r="13" spans="1:7" ht="14.45" x14ac:dyDescent="0.35">
      <c r="A13" s="11" t="s">
        <v>42</v>
      </c>
      <c r="B13" s="106">
        <f>('1 Trip Information'!C29*'1 Trip Information'!C33)</f>
        <v>0</v>
      </c>
      <c r="C13" s="107"/>
      <c r="D13" s="107"/>
      <c r="E13" s="108"/>
      <c r="F13" s="9"/>
    </row>
    <row r="14" spans="1:7" ht="14.45" x14ac:dyDescent="0.35">
      <c r="A14" s="11" t="s">
        <v>43</v>
      </c>
      <c r="B14" s="109">
        <f>('1 Trip Information'!C31*'1 Trip Information'!C33)</f>
        <v>0</v>
      </c>
      <c r="C14" s="110"/>
      <c r="D14" s="110"/>
      <c r="E14" s="111"/>
      <c r="F14" s="9"/>
    </row>
    <row r="15" spans="1:7" ht="17.45" x14ac:dyDescent="0.4">
      <c r="A15" s="11" t="s">
        <v>57</v>
      </c>
      <c r="B15" s="109" t="str">
        <f>IF('1 Trip Information'!C29&gt;100,"Yes","No")</f>
        <v>No</v>
      </c>
      <c r="C15" s="110"/>
      <c r="D15" s="110"/>
      <c r="E15" s="111"/>
      <c r="F15" s="9"/>
      <c r="G15" s="27"/>
    </row>
    <row r="16" spans="1:7" ht="14.45" x14ac:dyDescent="0.35">
      <c r="A16" s="11" t="s">
        <v>44</v>
      </c>
      <c r="B16" s="109">
        <f>IF('1 Trip Information'!C29&gt;100,((B13-100)*0.14)+B14,0)</f>
        <v>0</v>
      </c>
      <c r="C16" s="110"/>
      <c r="D16" s="110"/>
      <c r="E16" s="111"/>
      <c r="F16" s="9"/>
    </row>
    <row r="17" spans="1:6" ht="14.45" x14ac:dyDescent="0.35">
      <c r="A17" s="11" t="s">
        <v>45</v>
      </c>
      <c r="B17" s="109" t="e">
        <f>B16/'1 Trip Information'!C33</f>
        <v>#DIV/0!</v>
      </c>
      <c r="C17" s="112"/>
      <c r="D17" s="112"/>
      <c r="E17" s="113"/>
      <c r="F17" s="9"/>
    </row>
    <row r="18" spans="1:6" ht="14.45" x14ac:dyDescent="0.35">
      <c r="A18" s="9"/>
      <c r="B18" s="9"/>
      <c r="C18" s="9"/>
      <c r="D18" s="9"/>
      <c r="E18" s="9"/>
      <c r="F18" s="9"/>
    </row>
    <row r="19" spans="1:6" ht="14.45" x14ac:dyDescent="0.35">
      <c r="A19" s="19" t="s">
        <v>46</v>
      </c>
      <c r="B19" s="9"/>
      <c r="C19" s="9"/>
      <c r="D19" s="9"/>
      <c r="E19" s="9"/>
      <c r="F19" s="9"/>
    </row>
    <row r="20" spans="1:6" ht="14.45" x14ac:dyDescent="0.35">
      <c r="A20" s="11" t="s">
        <v>47</v>
      </c>
      <c r="B20" s="109">
        <v>3.4</v>
      </c>
      <c r="C20" s="110"/>
      <c r="D20" s="110"/>
      <c r="E20" s="111"/>
      <c r="F20" s="9"/>
    </row>
    <row r="21" spans="1:6" ht="14.45" x14ac:dyDescent="0.35">
      <c r="A21" s="11" t="s">
        <v>48</v>
      </c>
      <c r="B21" s="117">
        <f>(B20*'1 Trip Information'!C36)*'1 Trip Information'!C22</f>
        <v>0</v>
      </c>
      <c r="C21" s="118"/>
      <c r="D21" s="118"/>
      <c r="E21" s="119"/>
      <c r="F21" s="9"/>
    </row>
    <row r="22" spans="1:6" ht="14.45" x14ac:dyDescent="0.35">
      <c r="A22" s="9"/>
      <c r="B22" s="9"/>
      <c r="C22" s="9"/>
      <c r="D22" s="9"/>
      <c r="E22" s="9"/>
      <c r="F22" s="9"/>
    </row>
    <row r="23" spans="1:6" ht="14.45" x14ac:dyDescent="0.35">
      <c r="A23" s="19" t="s">
        <v>49</v>
      </c>
      <c r="B23" s="9"/>
      <c r="C23" s="9"/>
      <c r="D23" s="9"/>
      <c r="E23" s="9"/>
      <c r="F23" s="9"/>
    </row>
    <row r="24" spans="1:6" ht="14.45" x14ac:dyDescent="0.35">
      <c r="A24" s="28" t="s">
        <v>50</v>
      </c>
      <c r="B24" s="109">
        <f>SUM('1 Trip Information'!C39:C47)</f>
        <v>0</v>
      </c>
      <c r="C24" s="110"/>
      <c r="D24" s="110"/>
      <c r="E24" s="111"/>
      <c r="F24" s="9"/>
    </row>
    <row r="25" spans="1:6" ht="14.45" x14ac:dyDescent="0.35">
      <c r="A25" s="9"/>
      <c r="B25" s="9"/>
      <c r="C25" s="9"/>
      <c r="D25" s="9"/>
      <c r="E25" s="9"/>
      <c r="F25" s="9"/>
    </row>
    <row r="26" spans="1:6" ht="14.45" x14ac:dyDescent="0.35">
      <c r="A26" s="19" t="s">
        <v>51</v>
      </c>
      <c r="B26" s="9"/>
      <c r="C26" s="9"/>
      <c r="D26" s="9"/>
      <c r="E26" s="9"/>
      <c r="F26" s="9"/>
    </row>
    <row r="27" spans="1:6" ht="14.45" x14ac:dyDescent="0.35">
      <c r="A27" s="28" t="s">
        <v>52</v>
      </c>
      <c r="B27" s="109">
        <f>SUM(B16)</f>
        <v>0</v>
      </c>
      <c r="C27" s="110"/>
      <c r="D27" s="110"/>
      <c r="E27" s="111"/>
      <c r="F27" s="9"/>
    </row>
    <row r="28" spans="1:6" ht="14.45" x14ac:dyDescent="0.35">
      <c r="A28" s="28" t="s">
        <v>53</v>
      </c>
      <c r="B28" s="109">
        <f>SUM(B21)</f>
        <v>0</v>
      </c>
      <c r="C28" s="110"/>
      <c r="D28" s="110"/>
      <c r="E28" s="111"/>
      <c r="F28" s="9"/>
    </row>
    <row r="29" spans="1:6" ht="14.45" x14ac:dyDescent="0.35">
      <c r="A29" s="28" t="s">
        <v>54</v>
      </c>
      <c r="B29" s="114">
        <f>SUM(B24)</f>
        <v>0</v>
      </c>
      <c r="C29" s="115"/>
      <c r="D29" s="115"/>
      <c r="E29" s="116"/>
      <c r="F29" s="9"/>
    </row>
    <row r="30" spans="1:6" ht="14.45" x14ac:dyDescent="0.35">
      <c r="A30" s="28" t="s">
        <v>55</v>
      </c>
      <c r="B30" s="100">
        <f>SUM(B27:E29)</f>
        <v>0</v>
      </c>
      <c r="C30" s="101"/>
      <c r="D30" s="101"/>
      <c r="E30" s="102"/>
      <c r="F30" s="9"/>
    </row>
    <row r="31" spans="1:6" ht="14.45" x14ac:dyDescent="0.35">
      <c r="A31" s="9"/>
      <c r="B31" s="9"/>
      <c r="C31" s="9"/>
      <c r="D31" s="9"/>
      <c r="E31" s="9"/>
      <c r="F31" s="9"/>
    </row>
    <row r="32" spans="1:6" ht="14.45" x14ac:dyDescent="0.35">
      <c r="A32" s="19" t="s">
        <v>6</v>
      </c>
      <c r="B32" s="9"/>
      <c r="C32" s="9"/>
      <c r="D32" s="9"/>
      <c r="E32" s="9"/>
      <c r="F32" s="9"/>
    </row>
    <row r="33" spans="1:6" ht="14.45" x14ac:dyDescent="0.35">
      <c r="A33" s="28" t="s">
        <v>56</v>
      </c>
      <c r="B33" s="109">
        <f>(B30-'1 Trip Information'!C48)</f>
        <v>0</v>
      </c>
      <c r="C33" s="112"/>
      <c r="D33" s="112"/>
      <c r="E33" s="113"/>
      <c r="F33" s="9"/>
    </row>
    <row r="34" spans="1:6" ht="14.45" x14ac:dyDescent="0.35">
      <c r="A34" s="28" t="s">
        <v>58</v>
      </c>
      <c r="B34" s="109">
        <f>(B30-'1 Trip Information'!C48)/'1 Trip Information'!C22</f>
        <v>0</v>
      </c>
      <c r="C34" s="112"/>
      <c r="D34" s="112"/>
      <c r="E34" s="113"/>
      <c r="F34" s="9"/>
    </row>
    <row r="35" spans="1:6" ht="14.45" x14ac:dyDescent="0.35">
      <c r="A35" s="28" t="s">
        <v>93</v>
      </c>
      <c r="B35" s="100">
        <f>ROUNDUP(B34,0)</f>
        <v>0</v>
      </c>
      <c r="C35" s="103"/>
      <c r="D35" s="103"/>
      <c r="E35" s="104"/>
      <c r="F35" s="9"/>
    </row>
    <row r="36" spans="1:6" ht="14.45" x14ac:dyDescent="0.35">
      <c r="A36" s="9"/>
      <c r="B36" s="9"/>
      <c r="C36" s="9"/>
      <c r="D36" s="9"/>
      <c r="E36" s="9"/>
      <c r="F36" s="9"/>
    </row>
  </sheetData>
  <sheetProtection algorithmName="SHA-512" hashValue="HO88Qq+PK25FgzqQg3tFPLykBV06UWYiufTc9Vm3dcJ10VOdD2HDi0UHIrngU1h3rVoihACppD9ml+XCDZsRUQ==" saltValue="xwC6jUlJ64fNGuqU5mt4jA==" spinCount="100000" sheet="1" selectLockedCells="1" selectUnlockedCells="1"/>
  <mergeCells count="23">
    <mergeCell ref="B10:E10"/>
    <mergeCell ref="B9:E9"/>
    <mergeCell ref="A1:F1"/>
    <mergeCell ref="B4:D4"/>
    <mergeCell ref="B6:E6"/>
    <mergeCell ref="B7:E7"/>
    <mergeCell ref="B8:E8"/>
    <mergeCell ref="B30:E30"/>
    <mergeCell ref="B35:E35"/>
    <mergeCell ref="B2:E2"/>
    <mergeCell ref="B13:E13"/>
    <mergeCell ref="B14:E14"/>
    <mergeCell ref="B16:E16"/>
    <mergeCell ref="B17:E17"/>
    <mergeCell ref="B33:E33"/>
    <mergeCell ref="B34:E34"/>
    <mergeCell ref="B15:E15"/>
    <mergeCell ref="B20:E20"/>
    <mergeCell ref="B24:E24"/>
    <mergeCell ref="B27:E27"/>
    <mergeCell ref="B28:E28"/>
    <mergeCell ref="B29:E29"/>
    <mergeCell ref="B21:E21"/>
  </mergeCells>
  <printOptions horizontalCentered="1"/>
  <pageMargins left="0" right="0" top="0.75" bottom="0.75" header="0.3" footer="0.3"/>
  <pageSetup orientation="portrait" r:id="rId1"/>
  <headerFooter>
    <oddFooter>&amp;L&amp;F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pane ySplit="6" topLeftCell="A7" activePane="bottomLeft" state="frozen"/>
      <selection pane="bottomLeft" activeCell="F13" sqref="F13"/>
    </sheetView>
  </sheetViews>
  <sheetFormatPr defaultColWidth="9.140625" defaultRowHeight="15" x14ac:dyDescent="0.25"/>
  <cols>
    <col min="1" max="1" width="29.140625" style="7" customWidth="1"/>
    <col min="2" max="2" width="14" style="39" bestFit="1" customWidth="1"/>
    <col min="3" max="3" width="8.5703125" style="39" bestFit="1" customWidth="1"/>
    <col min="4" max="4" width="9.42578125" style="7" bestFit="1" customWidth="1"/>
    <col min="5" max="5" width="14" style="39" bestFit="1" customWidth="1"/>
    <col min="6" max="6" width="18.5703125" style="7" bestFit="1" customWidth="1"/>
    <col min="7" max="7" width="24" style="7" customWidth="1"/>
    <col min="8" max="8" width="10.5703125" style="7" bestFit="1" customWidth="1"/>
    <col min="9" max="16384" width="9.140625" style="7"/>
  </cols>
  <sheetData>
    <row r="1" spans="1:10" ht="18.600000000000001" x14ac:dyDescent="0.45">
      <c r="A1" s="87" t="s">
        <v>78</v>
      </c>
      <c r="B1" s="87"/>
      <c r="C1" s="87"/>
      <c r="D1" s="87"/>
      <c r="E1" s="87"/>
      <c r="F1" s="87"/>
      <c r="G1" s="87"/>
    </row>
    <row r="2" spans="1:10" ht="14.45" x14ac:dyDescent="0.35">
      <c r="A2" s="9"/>
      <c r="B2" s="24"/>
      <c r="C2" s="24"/>
      <c r="D2" s="9"/>
      <c r="E2" s="24"/>
      <c r="F2" s="9"/>
      <c r="G2" s="9"/>
    </row>
    <row r="3" spans="1:10" ht="14.45" x14ac:dyDescent="0.35">
      <c r="A3" s="22" t="s">
        <v>62</v>
      </c>
      <c r="B3" s="121">
        <f>'1 Trip Information'!C4</f>
        <v>0</v>
      </c>
      <c r="C3" s="121"/>
      <c r="D3" s="121"/>
      <c r="E3" s="121"/>
      <c r="F3" s="22" t="s">
        <v>67</v>
      </c>
      <c r="G3" s="23">
        <f>'1 Trip Information'!D5</f>
        <v>0</v>
      </c>
      <c r="H3" s="122"/>
      <c r="I3" s="122"/>
      <c r="J3" s="122"/>
    </row>
    <row r="4" spans="1:10" ht="14.45" x14ac:dyDescent="0.35">
      <c r="A4" s="9"/>
      <c r="B4" s="24"/>
      <c r="C4" s="24"/>
      <c r="D4" s="9"/>
      <c r="E4" s="24"/>
      <c r="F4" s="22" t="s">
        <v>66</v>
      </c>
      <c r="G4" s="25">
        <f>'1 Trip Information'!F5</f>
        <v>0</v>
      </c>
    </row>
    <row r="5" spans="1:10" ht="14.45" x14ac:dyDescent="0.35">
      <c r="A5" s="29"/>
      <c r="B5" s="24"/>
      <c r="C5" s="24"/>
      <c r="D5" s="9"/>
      <c r="E5" s="24"/>
      <c r="F5" s="9"/>
      <c r="G5" s="9"/>
    </row>
    <row r="6" spans="1:10" ht="14.45" x14ac:dyDescent="0.35">
      <c r="A6" s="30" t="s">
        <v>59</v>
      </c>
      <c r="B6" s="31" t="s">
        <v>64</v>
      </c>
      <c r="C6" s="31" t="s">
        <v>68</v>
      </c>
      <c r="D6" s="30" t="s">
        <v>63</v>
      </c>
      <c r="E6" s="31" t="s">
        <v>65</v>
      </c>
      <c r="F6" s="30" t="s">
        <v>69</v>
      </c>
      <c r="G6" s="30" t="s">
        <v>60</v>
      </c>
    </row>
    <row r="7" spans="1:10" ht="14.45" x14ac:dyDescent="0.35">
      <c r="A7" s="40"/>
      <c r="B7" s="41"/>
      <c r="C7" s="41"/>
      <c r="D7" s="42"/>
      <c r="E7" s="32">
        <f>B7-C7</f>
        <v>0</v>
      </c>
      <c r="F7" s="42"/>
      <c r="G7" s="46"/>
    </row>
    <row r="8" spans="1:10" ht="14.45" x14ac:dyDescent="0.35">
      <c r="A8" s="40"/>
      <c r="B8" s="41"/>
      <c r="C8" s="41"/>
      <c r="D8" s="42"/>
      <c r="E8" s="32">
        <f t="shared" ref="E8:E36" si="0">B8-C8</f>
        <v>0</v>
      </c>
      <c r="F8" s="42"/>
      <c r="G8" s="46"/>
    </row>
    <row r="9" spans="1:10" ht="14.45" x14ac:dyDescent="0.35">
      <c r="A9" s="40"/>
      <c r="B9" s="41"/>
      <c r="C9" s="41"/>
      <c r="D9" s="42"/>
      <c r="E9" s="32">
        <f t="shared" si="0"/>
        <v>0</v>
      </c>
      <c r="F9" s="42"/>
      <c r="G9" s="46"/>
    </row>
    <row r="10" spans="1:10" ht="14.45" x14ac:dyDescent="0.35">
      <c r="A10" s="40"/>
      <c r="B10" s="41"/>
      <c r="C10" s="41"/>
      <c r="D10" s="42"/>
      <c r="E10" s="32">
        <f t="shared" si="0"/>
        <v>0</v>
      </c>
      <c r="F10" s="42"/>
      <c r="G10" s="46"/>
    </row>
    <row r="11" spans="1:10" ht="14.45" x14ac:dyDescent="0.35">
      <c r="A11" s="40"/>
      <c r="B11" s="41"/>
      <c r="C11" s="41"/>
      <c r="D11" s="42"/>
      <c r="E11" s="32">
        <f t="shared" si="0"/>
        <v>0</v>
      </c>
      <c r="F11" s="42"/>
      <c r="G11" s="46"/>
    </row>
    <row r="12" spans="1:10" ht="14.45" x14ac:dyDescent="0.35">
      <c r="A12" s="40"/>
      <c r="B12" s="41"/>
      <c r="C12" s="41"/>
      <c r="D12" s="42"/>
      <c r="E12" s="32">
        <f t="shared" si="0"/>
        <v>0</v>
      </c>
      <c r="F12" s="42"/>
      <c r="G12" s="46"/>
    </row>
    <row r="13" spans="1:10" ht="14.45" x14ac:dyDescent="0.35">
      <c r="A13" s="40"/>
      <c r="B13" s="41"/>
      <c r="C13" s="41"/>
      <c r="D13" s="42"/>
      <c r="E13" s="32">
        <f t="shared" si="0"/>
        <v>0</v>
      </c>
      <c r="F13" s="42"/>
      <c r="G13" s="46"/>
    </row>
    <row r="14" spans="1:10" ht="14.45" x14ac:dyDescent="0.35">
      <c r="A14" s="40"/>
      <c r="B14" s="41"/>
      <c r="C14" s="41"/>
      <c r="D14" s="42"/>
      <c r="E14" s="32">
        <f t="shared" si="0"/>
        <v>0</v>
      </c>
      <c r="F14" s="42"/>
      <c r="G14" s="46"/>
    </row>
    <row r="15" spans="1:10" ht="14.45" x14ac:dyDescent="0.35">
      <c r="A15" s="40"/>
      <c r="B15" s="41"/>
      <c r="C15" s="41"/>
      <c r="D15" s="42"/>
      <c r="E15" s="32">
        <f t="shared" si="0"/>
        <v>0</v>
      </c>
      <c r="F15" s="42"/>
      <c r="G15" s="46"/>
    </row>
    <row r="16" spans="1:10" ht="14.45" x14ac:dyDescent="0.35">
      <c r="A16" s="40"/>
      <c r="B16" s="41"/>
      <c r="C16" s="41"/>
      <c r="D16" s="42"/>
      <c r="E16" s="32">
        <f t="shared" si="0"/>
        <v>0</v>
      </c>
      <c r="F16" s="42"/>
      <c r="G16" s="46"/>
    </row>
    <row r="17" spans="1:7" ht="14.45" x14ac:dyDescent="0.35">
      <c r="A17" s="40"/>
      <c r="B17" s="41"/>
      <c r="C17" s="41"/>
      <c r="D17" s="42"/>
      <c r="E17" s="32">
        <f t="shared" si="0"/>
        <v>0</v>
      </c>
      <c r="F17" s="42"/>
      <c r="G17" s="46"/>
    </row>
    <row r="18" spans="1:7" ht="14.45" x14ac:dyDescent="0.35">
      <c r="A18" s="40"/>
      <c r="B18" s="41"/>
      <c r="C18" s="41"/>
      <c r="D18" s="42"/>
      <c r="E18" s="32">
        <f t="shared" si="0"/>
        <v>0</v>
      </c>
      <c r="F18" s="42"/>
      <c r="G18" s="46"/>
    </row>
    <row r="19" spans="1:7" ht="14.45" x14ac:dyDescent="0.35">
      <c r="A19" s="40"/>
      <c r="B19" s="41"/>
      <c r="C19" s="41"/>
      <c r="D19" s="42"/>
      <c r="E19" s="32">
        <f t="shared" si="0"/>
        <v>0</v>
      </c>
      <c r="F19" s="42"/>
      <c r="G19" s="46"/>
    </row>
    <row r="20" spans="1:7" ht="14.45" x14ac:dyDescent="0.35">
      <c r="A20" s="40"/>
      <c r="B20" s="41"/>
      <c r="C20" s="41"/>
      <c r="D20" s="42"/>
      <c r="E20" s="32">
        <f t="shared" si="0"/>
        <v>0</v>
      </c>
      <c r="F20" s="42"/>
      <c r="G20" s="46"/>
    </row>
    <row r="21" spans="1:7" ht="14.45" x14ac:dyDescent="0.35">
      <c r="A21" s="40"/>
      <c r="B21" s="41"/>
      <c r="C21" s="41"/>
      <c r="D21" s="42"/>
      <c r="E21" s="32">
        <f t="shared" si="0"/>
        <v>0</v>
      </c>
      <c r="F21" s="42"/>
      <c r="G21" s="46"/>
    </row>
    <row r="22" spans="1:7" ht="14.45" x14ac:dyDescent="0.35">
      <c r="A22" s="40"/>
      <c r="B22" s="41"/>
      <c r="C22" s="41"/>
      <c r="D22" s="42"/>
      <c r="E22" s="32">
        <f t="shared" si="0"/>
        <v>0</v>
      </c>
      <c r="F22" s="42"/>
      <c r="G22" s="46"/>
    </row>
    <row r="23" spans="1:7" ht="14.45" x14ac:dyDescent="0.35">
      <c r="A23" s="40"/>
      <c r="B23" s="41"/>
      <c r="C23" s="41"/>
      <c r="D23" s="42"/>
      <c r="E23" s="32">
        <f t="shared" si="0"/>
        <v>0</v>
      </c>
      <c r="F23" s="42"/>
      <c r="G23" s="46"/>
    </row>
    <row r="24" spans="1:7" ht="14.45" x14ac:dyDescent="0.35">
      <c r="A24" s="40"/>
      <c r="B24" s="41"/>
      <c r="C24" s="41"/>
      <c r="D24" s="42"/>
      <c r="E24" s="32">
        <f t="shared" si="0"/>
        <v>0</v>
      </c>
      <c r="F24" s="42"/>
      <c r="G24" s="46"/>
    </row>
    <row r="25" spans="1:7" ht="14.45" x14ac:dyDescent="0.35">
      <c r="A25" s="40"/>
      <c r="B25" s="41"/>
      <c r="C25" s="41"/>
      <c r="D25" s="42"/>
      <c r="E25" s="32">
        <f t="shared" si="0"/>
        <v>0</v>
      </c>
      <c r="F25" s="42"/>
      <c r="G25" s="46"/>
    </row>
    <row r="26" spans="1:7" ht="14.45" x14ac:dyDescent="0.35">
      <c r="A26" s="40"/>
      <c r="B26" s="41"/>
      <c r="C26" s="41"/>
      <c r="D26" s="42"/>
      <c r="E26" s="32">
        <f t="shared" si="0"/>
        <v>0</v>
      </c>
      <c r="F26" s="42"/>
      <c r="G26" s="46"/>
    </row>
    <row r="27" spans="1:7" ht="14.45" x14ac:dyDescent="0.35">
      <c r="A27" s="40"/>
      <c r="B27" s="41"/>
      <c r="C27" s="41"/>
      <c r="D27" s="42"/>
      <c r="E27" s="32">
        <f t="shared" si="0"/>
        <v>0</v>
      </c>
      <c r="F27" s="42"/>
      <c r="G27" s="46"/>
    </row>
    <row r="28" spans="1:7" ht="14.45" x14ac:dyDescent="0.35">
      <c r="A28" s="40"/>
      <c r="B28" s="41"/>
      <c r="C28" s="41"/>
      <c r="D28" s="42"/>
      <c r="E28" s="32">
        <f t="shared" si="0"/>
        <v>0</v>
      </c>
      <c r="F28" s="42"/>
      <c r="G28" s="46"/>
    </row>
    <row r="29" spans="1:7" ht="14.45" x14ac:dyDescent="0.35">
      <c r="A29" s="40"/>
      <c r="B29" s="41"/>
      <c r="C29" s="41"/>
      <c r="D29" s="42"/>
      <c r="E29" s="32">
        <f t="shared" si="0"/>
        <v>0</v>
      </c>
      <c r="F29" s="42"/>
      <c r="G29" s="46"/>
    </row>
    <row r="30" spans="1:7" ht="14.45" x14ac:dyDescent="0.35">
      <c r="A30" s="40"/>
      <c r="B30" s="41"/>
      <c r="C30" s="41"/>
      <c r="D30" s="42"/>
      <c r="E30" s="32">
        <f t="shared" si="0"/>
        <v>0</v>
      </c>
      <c r="F30" s="42"/>
      <c r="G30" s="46"/>
    </row>
    <row r="31" spans="1:7" ht="14.45" x14ac:dyDescent="0.35">
      <c r="A31" s="40"/>
      <c r="B31" s="41"/>
      <c r="C31" s="41"/>
      <c r="D31" s="42"/>
      <c r="E31" s="32">
        <f t="shared" si="0"/>
        <v>0</v>
      </c>
      <c r="F31" s="42"/>
      <c r="G31" s="46"/>
    </row>
    <row r="32" spans="1:7" ht="14.45" x14ac:dyDescent="0.35">
      <c r="A32" s="40"/>
      <c r="B32" s="41"/>
      <c r="C32" s="41"/>
      <c r="D32" s="42"/>
      <c r="E32" s="32">
        <f t="shared" si="0"/>
        <v>0</v>
      </c>
      <c r="F32" s="42"/>
      <c r="G32" s="46"/>
    </row>
    <row r="33" spans="1:7" ht="14.45" x14ac:dyDescent="0.35">
      <c r="A33" s="40"/>
      <c r="B33" s="41"/>
      <c r="C33" s="41"/>
      <c r="D33" s="42"/>
      <c r="E33" s="32">
        <f t="shared" si="0"/>
        <v>0</v>
      </c>
      <c r="F33" s="42"/>
      <c r="G33" s="46"/>
    </row>
    <row r="34" spans="1:7" ht="14.45" x14ac:dyDescent="0.35">
      <c r="A34" s="40"/>
      <c r="B34" s="41"/>
      <c r="C34" s="41"/>
      <c r="D34" s="42"/>
      <c r="E34" s="32">
        <f t="shared" si="0"/>
        <v>0</v>
      </c>
      <c r="F34" s="42"/>
      <c r="G34" s="46"/>
    </row>
    <row r="35" spans="1:7" ht="14.45" x14ac:dyDescent="0.35">
      <c r="A35" s="40"/>
      <c r="B35" s="41"/>
      <c r="C35" s="41"/>
      <c r="D35" s="42"/>
      <c r="E35" s="32">
        <f t="shared" si="0"/>
        <v>0</v>
      </c>
      <c r="F35" s="42"/>
      <c r="G35" s="46"/>
    </row>
    <row r="36" spans="1:7" thickBot="1" x14ac:dyDescent="0.4">
      <c r="A36" s="43"/>
      <c r="B36" s="44"/>
      <c r="C36" s="44"/>
      <c r="D36" s="45"/>
      <c r="E36" s="32">
        <f t="shared" si="0"/>
        <v>0</v>
      </c>
      <c r="F36" s="45"/>
      <c r="G36" s="47"/>
    </row>
    <row r="37" spans="1:7" thickBot="1" x14ac:dyDescent="0.4">
      <c r="A37" s="33" t="s">
        <v>70</v>
      </c>
      <c r="B37" s="34">
        <f>SUM(B7:B36)</f>
        <v>0</v>
      </c>
      <c r="C37" s="34">
        <f>SUM(C7:C36)</f>
        <v>0</v>
      </c>
      <c r="D37" s="35"/>
      <c r="E37" s="36">
        <f>SUM(E7:E36)</f>
        <v>0</v>
      </c>
      <c r="F37" s="37" t="s">
        <v>71</v>
      </c>
      <c r="G37" s="38">
        <f>COUNTA(A7:A36)</f>
        <v>0</v>
      </c>
    </row>
  </sheetData>
  <sheetProtection algorithmName="SHA-512" hashValue="YzigCJ+l253KIyq7Ju5LeZGfe9iB4+B+hgXC0f/WSrr9xmWkOr63YKBlnKWnCJFq7ta2ndRQFXW/6/PqmIgkjQ==" saltValue="fmf9mJvoiXwf4CfqdXloVg==" spinCount="100000" sheet="1" selectLockedCells="1"/>
  <mergeCells count="3">
    <mergeCell ref="H3:J3"/>
    <mergeCell ref="A1:G1"/>
    <mergeCell ref="B3:E3"/>
  </mergeCells>
  <printOptions horizontalCentered="1"/>
  <pageMargins left="0" right="0" top="0.25" bottom="0.75" header="0.3" footer="0.3"/>
  <pageSetup scale="99" orientation="landscape" r:id="rId1"/>
  <headerFooter>
    <oddFooter>&amp;L&amp;F
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40625" defaultRowHeight="15" x14ac:dyDescent="0.25"/>
  <cols>
    <col min="1" max="1" width="29.140625" style="7" customWidth="1"/>
    <col min="2" max="2" width="14" style="39" customWidth="1"/>
    <col min="3" max="3" width="8.5703125" style="39" customWidth="1"/>
    <col min="4" max="4" width="9.42578125" style="7" customWidth="1"/>
    <col min="5" max="5" width="14" style="39" customWidth="1"/>
    <col min="6" max="6" width="19.5703125" style="7" bestFit="1" customWidth="1"/>
    <col min="7" max="7" width="9.85546875" style="7" customWidth="1"/>
    <col min="8" max="8" width="10.7109375" style="7" bestFit="1" customWidth="1"/>
    <col min="9" max="9" width="8.140625" style="7" bestFit="1" customWidth="1"/>
    <col min="10" max="16384" width="9.140625" style="7"/>
  </cols>
  <sheetData>
    <row r="1" spans="1:10" ht="18.600000000000001" x14ac:dyDescent="0.45">
      <c r="A1" s="87" t="s">
        <v>106</v>
      </c>
      <c r="B1" s="87"/>
      <c r="C1" s="87"/>
      <c r="D1" s="87"/>
      <c r="E1" s="87"/>
      <c r="F1" s="87"/>
      <c r="G1" s="87"/>
      <c r="H1" s="87"/>
      <c r="I1" s="87"/>
    </row>
    <row r="2" spans="1:10" ht="14.45" x14ac:dyDescent="0.35">
      <c r="A2" s="9"/>
      <c r="B2" s="24"/>
      <c r="C2" s="24"/>
      <c r="D2" s="9"/>
      <c r="E2" s="24"/>
      <c r="F2" s="9"/>
      <c r="G2" s="9"/>
      <c r="H2" s="9"/>
      <c r="I2" s="9"/>
    </row>
    <row r="3" spans="1:10" ht="14.45" x14ac:dyDescent="0.35">
      <c r="A3" s="22" t="s">
        <v>62</v>
      </c>
      <c r="B3" s="121">
        <f>'1 Trip Information'!C4</f>
        <v>0</v>
      </c>
      <c r="C3" s="121"/>
      <c r="D3" s="121"/>
      <c r="E3" s="121"/>
      <c r="F3" s="22" t="s">
        <v>67</v>
      </c>
      <c r="G3" s="123">
        <f>'1 Trip Information'!D5</f>
        <v>0</v>
      </c>
      <c r="H3" s="123"/>
      <c r="I3" s="20"/>
      <c r="J3" s="48"/>
    </row>
    <row r="4" spans="1:10" ht="14.45" x14ac:dyDescent="0.35">
      <c r="A4" s="9"/>
      <c r="B4" s="24"/>
      <c r="C4" s="24"/>
      <c r="D4" s="9"/>
      <c r="E4" s="24"/>
      <c r="F4" s="22" t="s">
        <v>66</v>
      </c>
      <c r="G4" s="124">
        <f>'1 Trip Information'!F5</f>
        <v>0</v>
      </c>
      <c r="H4" s="124"/>
      <c r="I4" s="9"/>
    </row>
    <row r="5" spans="1:10" ht="14.45" x14ac:dyDescent="0.35">
      <c r="A5" s="29"/>
      <c r="B5" s="24"/>
      <c r="C5" s="24"/>
      <c r="D5" s="9"/>
      <c r="E5" s="24"/>
      <c r="F5" s="9"/>
      <c r="G5" s="9"/>
      <c r="H5" s="9"/>
      <c r="I5" s="9"/>
    </row>
    <row r="6" spans="1:10" ht="14.45" x14ac:dyDescent="0.35">
      <c r="A6" s="49" t="s">
        <v>72</v>
      </c>
      <c r="B6" s="50" t="s">
        <v>64</v>
      </c>
      <c r="C6" s="50" t="s">
        <v>68</v>
      </c>
      <c r="D6" s="49" t="s">
        <v>63</v>
      </c>
      <c r="E6" s="50" t="s">
        <v>65</v>
      </c>
      <c r="F6" s="49" t="s">
        <v>75</v>
      </c>
      <c r="G6" s="49" t="s">
        <v>74</v>
      </c>
      <c r="H6" s="49" t="s">
        <v>76</v>
      </c>
      <c r="I6" s="49" t="s">
        <v>77</v>
      </c>
    </row>
    <row r="7" spans="1:10" ht="14.45" x14ac:dyDescent="0.35">
      <c r="A7" s="40"/>
      <c r="B7" s="41"/>
      <c r="C7" s="41"/>
      <c r="D7" s="42"/>
      <c r="E7" s="32">
        <f>B7-C7</f>
        <v>0</v>
      </c>
      <c r="F7" s="42"/>
      <c r="G7" s="42"/>
      <c r="H7" s="42"/>
      <c r="I7" s="42"/>
    </row>
    <row r="8" spans="1:10" ht="14.45" x14ac:dyDescent="0.35">
      <c r="A8" s="40"/>
      <c r="B8" s="41"/>
      <c r="C8" s="41"/>
      <c r="D8" s="42"/>
      <c r="E8" s="32">
        <f t="shared" ref="E8:E36" si="0">B8-C8</f>
        <v>0</v>
      </c>
      <c r="F8" s="42"/>
      <c r="G8" s="42"/>
      <c r="H8" s="42"/>
      <c r="I8" s="42"/>
    </row>
    <row r="9" spans="1:10" ht="14.45" x14ac:dyDescent="0.35">
      <c r="A9" s="40"/>
      <c r="B9" s="41"/>
      <c r="C9" s="41"/>
      <c r="D9" s="42"/>
      <c r="E9" s="32">
        <f t="shared" si="0"/>
        <v>0</v>
      </c>
      <c r="F9" s="42"/>
      <c r="G9" s="42"/>
      <c r="H9" s="42"/>
      <c r="I9" s="42"/>
    </row>
    <row r="10" spans="1:10" ht="14.45" x14ac:dyDescent="0.35">
      <c r="A10" s="40"/>
      <c r="B10" s="41"/>
      <c r="C10" s="41"/>
      <c r="D10" s="42"/>
      <c r="E10" s="32">
        <f t="shared" si="0"/>
        <v>0</v>
      </c>
      <c r="F10" s="42"/>
      <c r="G10" s="42"/>
      <c r="H10" s="42"/>
      <c r="I10" s="42"/>
    </row>
    <row r="11" spans="1:10" ht="14.45" x14ac:dyDescent="0.35">
      <c r="A11" s="40"/>
      <c r="B11" s="41"/>
      <c r="C11" s="41"/>
      <c r="D11" s="42"/>
      <c r="E11" s="32">
        <f t="shared" si="0"/>
        <v>0</v>
      </c>
      <c r="F11" s="42"/>
      <c r="G11" s="42"/>
      <c r="H11" s="42"/>
      <c r="I11" s="42"/>
    </row>
    <row r="12" spans="1:10" ht="14.45" x14ac:dyDescent="0.35">
      <c r="A12" s="40"/>
      <c r="B12" s="41"/>
      <c r="C12" s="41"/>
      <c r="D12" s="42"/>
      <c r="E12" s="32">
        <f t="shared" si="0"/>
        <v>0</v>
      </c>
      <c r="F12" s="42"/>
      <c r="G12" s="42"/>
      <c r="H12" s="42"/>
      <c r="I12" s="42"/>
    </row>
    <row r="13" spans="1:10" ht="14.45" x14ac:dyDescent="0.35">
      <c r="A13" s="40"/>
      <c r="B13" s="41"/>
      <c r="C13" s="41"/>
      <c r="D13" s="42"/>
      <c r="E13" s="32">
        <f t="shared" si="0"/>
        <v>0</v>
      </c>
      <c r="F13" s="42"/>
      <c r="G13" s="42"/>
      <c r="H13" s="42"/>
      <c r="I13" s="42"/>
    </row>
    <row r="14" spans="1:10" ht="14.45" x14ac:dyDescent="0.35">
      <c r="A14" s="40"/>
      <c r="B14" s="41"/>
      <c r="C14" s="41"/>
      <c r="D14" s="42"/>
      <c r="E14" s="32">
        <f t="shared" si="0"/>
        <v>0</v>
      </c>
      <c r="F14" s="42"/>
      <c r="G14" s="42"/>
      <c r="H14" s="42"/>
      <c r="I14" s="42"/>
    </row>
    <row r="15" spans="1:10" ht="14.45" x14ac:dyDescent="0.35">
      <c r="A15" s="40"/>
      <c r="B15" s="41"/>
      <c r="C15" s="41"/>
      <c r="D15" s="42"/>
      <c r="E15" s="32">
        <f t="shared" si="0"/>
        <v>0</v>
      </c>
      <c r="F15" s="42"/>
      <c r="G15" s="42"/>
      <c r="H15" s="42"/>
      <c r="I15" s="42"/>
    </row>
    <row r="16" spans="1:10" ht="14.45" x14ac:dyDescent="0.35">
      <c r="A16" s="40"/>
      <c r="B16" s="41"/>
      <c r="C16" s="41"/>
      <c r="D16" s="42"/>
      <c r="E16" s="32">
        <f t="shared" si="0"/>
        <v>0</v>
      </c>
      <c r="F16" s="42"/>
      <c r="G16" s="42"/>
      <c r="H16" s="42"/>
      <c r="I16" s="42"/>
    </row>
    <row r="17" spans="1:9" ht="14.45" x14ac:dyDescent="0.35">
      <c r="A17" s="40"/>
      <c r="B17" s="41"/>
      <c r="C17" s="41"/>
      <c r="D17" s="42"/>
      <c r="E17" s="32">
        <f t="shared" si="0"/>
        <v>0</v>
      </c>
      <c r="F17" s="42"/>
      <c r="G17" s="42"/>
      <c r="H17" s="42"/>
      <c r="I17" s="42"/>
    </row>
    <row r="18" spans="1:9" ht="14.45" x14ac:dyDescent="0.35">
      <c r="A18" s="40"/>
      <c r="B18" s="41"/>
      <c r="C18" s="41"/>
      <c r="D18" s="42"/>
      <c r="E18" s="32">
        <f t="shared" si="0"/>
        <v>0</v>
      </c>
      <c r="F18" s="42"/>
      <c r="G18" s="42"/>
      <c r="H18" s="42"/>
      <c r="I18" s="42"/>
    </row>
    <row r="19" spans="1:9" ht="14.45" x14ac:dyDescent="0.35">
      <c r="A19" s="40"/>
      <c r="B19" s="41"/>
      <c r="C19" s="41"/>
      <c r="D19" s="42"/>
      <c r="E19" s="32">
        <f t="shared" si="0"/>
        <v>0</v>
      </c>
      <c r="F19" s="42"/>
      <c r="G19" s="42"/>
      <c r="H19" s="42"/>
      <c r="I19" s="42"/>
    </row>
    <row r="20" spans="1:9" ht="14.45" x14ac:dyDescent="0.35">
      <c r="A20" s="40"/>
      <c r="B20" s="41"/>
      <c r="C20" s="41"/>
      <c r="D20" s="42"/>
      <c r="E20" s="32">
        <f t="shared" si="0"/>
        <v>0</v>
      </c>
      <c r="F20" s="42"/>
      <c r="G20" s="42"/>
      <c r="H20" s="42"/>
      <c r="I20" s="42"/>
    </row>
    <row r="21" spans="1:9" ht="14.45" x14ac:dyDescent="0.35">
      <c r="A21" s="40"/>
      <c r="B21" s="41"/>
      <c r="C21" s="41"/>
      <c r="D21" s="42"/>
      <c r="E21" s="32">
        <f t="shared" si="0"/>
        <v>0</v>
      </c>
      <c r="F21" s="42"/>
      <c r="G21" s="42"/>
      <c r="H21" s="42"/>
      <c r="I21" s="42"/>
    </row>
    <row r="22" spans="1:9" ht="14.45" x14ac:dyDescent="0.35">
      <c r="A22" s="40"/>
      <c r="B22" s="41"/>
      <c r="C22" s="41"/>
      <c r="D22" s="42"/>
      <c r="E22" s="32">
        <f t="shared" si="0"/>
        <v>0</v>
      </c>
      <c r="F22" s="42"/>
      <c r="G22" s="42"/>
      <c r="H22" s="42"/>
      <c r="I22" s="42"/>
    </row>
    <row r="23" spans="1:9" ht="14.45" x14ac:dyDescent="0.35">
      <c r="A23" s="40"/>
      <c r="B23" s="41"/>
      <c r="C23" s="41"/>
      <c r="D23" s="42"/>
      <c r="E23" s="32">
        <f t="shared" si="0"/>
        <v>0</v>
      </c>
      <c r="F23" s="42"/>
      <c r="G23" s="42"/>
      <c r="H23" s="42"/>
      <c r="I23" s="42"/>
    </row>
    <row r="24" spans="1:9" ht="14.45" x14ac:dyDescent="0.35">
      <c r="A24" s="40"/>
      <c r="B24" s="41"/>
      <c r="C24" s="41"/>
      <c r="D24" s="42"/>
      <c r="E24" s="32">
        <f t="shared" si="0"/>
        <v>0</v>
      </c>
      <c r="F24" s="42"/>
      <c r="G24" s="42"/>
      <c r="H24" s="42"/>
      <c r="I24" s="42"/>
    </row>
    <row r="25" spans="1:9" ht="14.45" x14ac:dyDescent="0.35">
      <c r="A25" s="40"/>
      <c r="B25" s="41"/>
      <c r="C25" s="41"/>
      <c r="D25" s="42"/>
      <c r="E25" s="32">
        <f t="shared" si="0"/>
        <v>0</v>
      </c>
      <c r="F25" s="42"/>
      <c r="G25" s="42"/>
      <c r="H25" s="42"/>
      <c r="I25" s="42"/>
    </row>
    <row r="26" spans="1:9" ht="14.45" x14ac:dyDescent="0.35">
      <c r="A26" s="40"/>
      <c r="B26" s="41"/>
      <c r="C26" s="41"/>
      <c r="D26" s="42"/>
      <c r="E26" s="32">
        <f t="shared" si="0"/>
        <v>0</v>
      </c>
      <c r="F26" s="42"/>
      <c r="G26" s="42"/>
      <c r="H26" s="42"/>
      <c r="I26" s="42"/>
    </row>
    <row r="27" spans="1:9" ht="14.45" x14ac:dyDescent="0.35">
      <c r="A27" s="40"/>
      <c r="B27" s="41"/>
      <c r="C27" s="41"/>
      <c r="D27" s="42"/>
      <c r="E27" s="32">
        <f t="shared" si="0"/>
        <v>0</v>
      </c>
      <c r="F27" s="42"/>
      <c r="G27" s="42"/>
      <c r="H27" s="42"/>
      <c r="I27" s="42"/>
    </row>
    <row r="28" spans="1:9" ht="14.45" x14ac:dyDescent="0.35">
      <c r="A28" s="40"/>
      <c r="B28" s="41"/>
      <c r="C28" s="41"/>
      <c r="D28" s="42"/>
      <c r="E28" s="32">
        <f t="shared" si="0"/>
        <v>0</v>
      </c>
      <c r="F28" s="42"/>
      <c r="G28" s="42"/>
      <c r="H28" s="42"/>
      <c r="I28" s="42"/>
    </row>
    <row r="29" spans="1:9" ht="14.45" x14ac:dyDescent="0.35">
      <c r="A29" s="40"/>
      <c r="B29" s="41"/>
      <c r="C29" s="41"/>
      <c r="D29" s="42"/>
      <c r="E29" s="32">
        <f t="shared" si="0"/>
        <v>0</v>
      </c>
      <c r="F29" s="42"/>
      <c r="G29" s="42"/>
      <c r="H29" s="42"/>
      <c r="I29" s="42"/>
    </row>
    <row r="30" spans="1:9" ht="14.45" x14ac:dyDescent="0.35">
      <c r="A30" s="40"/>
      <c r="B30" s="41"/>
      <c r="C30" s="41"/>
      <c r="D30" s="42"/>
      <c r="E30" s="32">
        <f t="shared" si="0"/>
        <v>0</v>
      </c>
      <c r="F30" s="42"/>
      <c r="G30" s="42"/>
      <c r="H30" s="42"/>
      <c r="I30" s="42"/>
    </row>
    <row r="31" spans="1:9" ht="14.45" x14ac:dyDescent="0.35">
      <c r="A31" s="40"/>
      <c r="B31" s="41"/>
      <c r="C31" s="41"/>
      <c r="D31" s="42"/>
      <c r="E31" s="32">
        <f t="shared" si="0"/>
        <v>0</v>
      </c>
      <c r="F31" s="42"/>
      <c r="G31" s="42"/>
      <c r="H31" s="42"/>
      <c r="I31" s="42"/>
    </row>
    <row r="32" spans="1:9" ht="14.45" x14ac:dyDescent="0.35">
      <c r="A32" s="40"/>
      <c r="B32" s="41"/>
      <c r="C32" s="41"/>
      <c r="D32" s="42"/>
      <c r="E32" s="32">
        <f t="shared" si="0"/>
        <v>0</v>
      </c>
      <c r="F32" s="42"/>
      <c r="G32" s="42"/>
      <c r="H32" s="42"/>
      <c r="I32" s="42"/>
    </row>
    <row r="33" spans="1:9" ht="14.45" x14ac:dyDescent="0.35">
      <c r="A33" s="40"/>
      <c r="B33" s="41"/>
      <c r="C33" s="41"/>
      <c r="D33" s="42"/>
      <c r="E33" s="32">
        <f t="shared" si="0"/>
        <v>0</v>
      </c>
      <c r="F33" s="42"/>
      <c r="G33" s="42"/>
      <c r="H33" s="42"/>
      <c r="I33" s="42"/>
    </row>
    <row r="34" spans="1:9" ht="14.45" x14ac:dyDescent="0.35">
      <c r="A34" s="40"/>
      <c r="B34" s="41"/>
      <c r="C34" s="41"/>
      <c r="D34" s="42"/>
      <c r="E34" s="32">
        <f t="shared" si="0"/>
        <v>0</v>
      </c>
      <c r="F34" s="42"/>
      <c r="G34" s="42"/>
      <c r="H34" s="42"/>
      <c r="I34" s="42"/>
    </row>
    <row r="35" spans="1:9" ht="14.45" x14ac:dyDescent="0.35">
      <c r="A35" s="40"/>
      <c r="B35" s="41"/>
      <c r="C35" s="41"/>
      <c r="D35" s="42"/>
      <c r="E35" s="32">
        <f t="shared" si="0"/>
        <v>0</v>
      </c>
      <c r="F35" s="42"/>
      <c r="G35" s="42"/>
      <c r="H35" s="42"/>
      <c r="I35" s="42"/>
    </row>
    <row r="36" spans="1:9" thickBot="1" x14ac:dyDescent="0.4">
      <c r="A36" s="43"/>
      <c r="B36" s="44"/>
      <c r="C36" s="44"/>
      <c r="D36" s="45"/>
      <c r="E36" s="32">
        <f t="shared" si="0"/>
        <v>0</v>
      </c>
      <c r="F36" s="45"/>
      <c r="G36" s="45"/>
      <c r="H36" s="45"/>
      <c r="I36" s="45"/>
    </row>
    <row r="37" spans="1:9" thickBot="1" x14ac:dyDescent="0.4">
      <c r="A37" s="33" t="s">
        <v>70</v>
      </c>
      <c r="B37" s="34">
        <f>SUM(B7:B36)</f>
        <v>0</v>
      </c>
      <c r="C37" s="34">
        <f>SUM(C7:C36)</f>
        <v>0</v>
      </c>
      <c r="D37" s="35"/>
      <c r="E37" s="36">
        <f>SUM(E7:E36)</f>
        <v>0</v>
      </c>
      <c r="F37" s="37" t="s">
        <v>73</v>
      </c>
      <c r="G37" s="51">
        <f>COUNTA(A7:A36)</f>
        <v>0</v>
      </c>
      <c r="H37" s="52"/>
      <c r="I37" s="53"/>
    </row>
    <row r="38" spans="1:9" thickBot="1" x14ac:dyDescent="0.4">
      <c r="F38" s="37" t="s">
        <v>118</v>
      </c>
      <c r="G38" s="51">
        <f>COUNTIF(F7:F36,"y")</f>
        <v>0</v>
      </c>
    </row>
  </sheetData>
  <sheetProtection algorithmName="SHA-512" hashValue="i8ur+/ncJ8Hs7arhKwFlJ/AjlbAk5rPRXUiR30eqBe7mhFMgHXEuKioLv/TxPiW/lZAKVb+Cb1tn9Ke5KrxcMw==" saltValue="qZd8saMmdssFd1SYuOBrQQ==" spinCount="100000" sheet="1" selectLockedCells="1"/>
  <mergeCells count="4">
    <mergeCell ref="B3:E3"/>
    <mergeCell ref="G3:H3"/>
    <mergeCell ref="G4:H4"/>
    <mergeCell ref="A1:I1"/>
  </mergeCells>
  <printOptions horizontalCentered="1"/>
  <pageMargins left="0" right="0" top="0.25" bottom="0.75" header="0.3" footer="0.3"/>
  <pageSetup scale="99" orientation="landscape" r:id="rId1"/>
  <headerFooter>
    <oddFooter>&amp;L&amp;F
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6" topLeftCell="A7" activePane="bottomLeft" state="frozen"/>
      <selection pane="bottomLeft" activeCell="D7" sqref="D7:F7"/>
    </sheetView>
  </sheetViews>
  <sheetFormatPr defaultColWidth="9.140625" defaultRowHeight="15" x14ac:dyDescent="0.25"/>
  <cols>
    <col min="1" max="1" width="29.140625" style="7" customWidth="1"/>
    <col min="2" max="2" width="18.42578125" style="39" bestFit="1" customWidth="1"/>
    <col min="3" max="3" width="10.28515625" style="39" bestFit="1" customWidth="1"/>
    <col min="4" max="4" width="14" style="39" customWidth="1"/>
    <col min="5" max="5" width="18.5703125" style="7" customWidth="1"/>
    <col min="6" max="6" width="24" style="7" customWidth="1"/>
    <col min="7" max="7" width="10.5703125" style="7" customWidth="1"/>
    <col min="8" max="16384" width="9.140625" style="7"/>
  </cols>
  <sheetData>
    <row r="1" spans="1:9" ht="18.600000000000001" x14ac:dyDescent="0.45">
      <c r="A1" s="87" t="s">
        <v>79</v>
      </c>
      <c r="B1" s="87"/>
      <c r="C1" s="87"/>
      <c r="D1" s="87"/>
      <c r="E1" s="87"/>
      <c r="F1" s="87"/>
    </row>
    <row r="2" spans="1:9" ht="14.45" x14ac:dyDescent="0.35">
      <c r="A2" s="9"/>
      <c r="B2" s="24"/>
      <c r="C2" s="24"/>
      <c r="D2" s="24"/>
      <c r="E2" s="9"/>
      <c r="F2" s="9"/>
    </row>
    <row r="3" spans="1:9" ht="14.45" x14ac:dyDescent="0.35">
      <c r="A3" s="22" t="s">
        <v>62</v>
      </c>
      <c r="B3" s="121">
        <f>'1 Trip Information'!C4</f>
        <v>0</v>
      </c>
      <c r="C3" s="121"/>
      <c r="D3" s="121"/>
      <c r="E3" s="22" t="s">
        <v>67</v>
      </c>
      <c r="F3" s="58">
        <f>'1 Trip Information'!D5</f>
        <v>0</v>
      </c>
      <c r="G3" s="122"/>
      <c r="H3" s="122"/>
      <c r="I3" s="122"/>
    </row>
    <row r="4" spans="1:9" ht="14.45" x14ac:dyDescent="0.35">
      <c r="A4" s="9"/>
      <c r="B4" s="24"/>
      <c r="C4" s="24"/>
      <c r="D4" s="24"/>
      <c r="E4" s="22" t="s">
        <v>66</v>
      </c>
      <c r="F4" s="59">
        <f>'1 Trip Information'!F5</f>
        <v>0</v>
      </c>
    </row>
    <row r="5" spans="1:9" ht="14.45" x14ac:dyDescent="0.35">
      <c r="A5" s="29"/>
      <c r="B5" s="24"/>
      <c r="C5" s="24"/>
      <c r="D5" s="24"/>
      <c r="E5" s="9"/>
      <c r="F5" s="9"/>
    </row>
    <row r="6" spans="1:9" ht="14.45" x14ac:dyDescent="0.35">
      <c r="A6" s="54" t="s">
        <v>36</v>
      </c>
      <c r="B6" s="55" t="s">
        <v>102</v>
      </c>
      <c r="C6" s="55" t="s">
        <v>81</v>
      </c>
      <c r="D6" s="125" t="s">
        <v>82</v>
      </c>
      <c r="E6" s="126"/>
      <c r="F6" s="127"/>
    </row>
    <row r="7" spans="1:9" ht="14.45" x14ac:dyDescent="0.35">
      <c r="A7" s="40"/>
      <c r="B7" s="41"/>
      <c r="C7" s="81"/>
      <c r="D7" s="128"/>
      <c r="E7" s="129"/>
      <c r="F7" s="130"/>
    </row>
    <row r="8" spans="1:9" ht="14.45" x14ac:dyDescent="0.35">
      <c r="A8" s="40"/>
      <c r="B8" s="41"/>
      <c r="C8" s="81"/>
      <c r="D8" s="128"/>
      <c r="E8" s="129"/>
      <c r="F8" s="130"/>
    </row>
    <row r="9" spans="1:9" ht="14.45" x14ac:dyDescent="0.35">
      <c r="A9" s="40"/>
      <c r="B9" s="41"/>
      <c r="C9" s="81"/>
      <c r="D9" s="128"/>
      <c r="E9" s="129"/>
      <c r="F9" s="130"/>
    </row>
    <row r="10" spans="1:9" ht="14.45" x14ac:dyDescent="0.35">
      <c r="A10" s="40"/>
      <c r="B10" s="41"/>
      <c r="C10" s="81"/>
      <c r="D10" s="128"/>
      <c r="E10" s="129"/>
      <c r="F10" s="130"/>
    </row>
    <row r="11" spans="1:9" ht="14.45" x14ac:dyDescent="0.35">
      <c r="A11" s="40"/>
      <c r="B11" s="41"/>
      <c r="C11" s="81"/>
      <c r="D11" s="128"/>
      <c r="E11" s="129"/>
      <c r="F11" s="130"/>
    </row>
    <row r="12" spans="1:9" ht="14.45" x14ac:dyDescent="0.35">
      <c r="A12" s="40"/>
      <c r="B12" s="41"/>
      <c r="C12" s="81"/>
      <c r="D12" s="128"/>
      <c r="E12" s="129"/>
      <c r="F12" s="130"/>
    </row>
    <row r="13" spans="1:9" ht="14.45" x14ac:dyDescent="0.35">
      <c r="A13" s="40"/>
      <c r="B13" s="41"/>
      <c r="C13" s="81"/>
      <c r="D13" s="128"/>
      <c r="E13" s="129"/>
      <c r="F13" s="130"/>
    </row>
    <row r="14" spans="1:9" ht="14.45" x14ac:dyDescent="0.35">
      <c r="A14" s="40"/>
      <c r="B14" s="41"/>
      <c r="C14" s="81"/>
      <c r="D14" s="128"/>
      <c r="E14" s="129"/>
      <c r="F14" s="130"/>
    </row>
    <row r="15" spans="1:9" ht="14.45" x14ac:dyDescent="0.35">
      <c r="A15" s="40"/>
      <c r="B15" s="41"/>
      <c r="C15" s="81"/>
      <c r="D15" s="128"/>
      <c r="E15" s="129"/>
      <c r="F15" s="130"/>
    </row>
    <row r="16" spans="1:9" ht="14.45" x14ac:dyDescent="0.35">
      <c r="A16" s="40"/>
      <c r="B16" s="41"/>
      <c r="C16" s="81"/>
      <c r="D16" s="128"/>
      <c r="E16" s="129"/>
      <c r="F16" s="130"/>
    </row>
    <row r="17" spans="1:6" ht="14.45" x14ac:dyDescent="0.35">
      <c r="A17" s="40"/>
      <c r="B17" s="41"/>
      <c r="C17" s="81"/>
      <c r="D17" s="128"/>
      <c r="E17" s="129"/>
      <c r="F17" s="130"/>
    </row>
    <row r="18" spans="1:6" ht="14.45" x14ac:dyDescent="0.35">
      <c r="A18" s="40"/>
      <c r="B18" s="41"/>
      <c r="C18" s="81"/>
      <c r="D18" s="128"/>
      <c r="E18" s="129"/>
      <c r="F18" s="130"/>
    </row>
    <row r="19" spans="1:6" ht="14.45" x14ac:dyDescent="0.35">
      <c r="A19" s="40"/>
      <c r="B19" s="41"/>
      <c r="C19" s="81"/>
      <c r="D19" s="128"/>
      <c r="E19" s="129"/>
      <c r="F19" s="130"/>
    </row>
    <row r="20" spans="1:6" ht="14.45" x14ac:dyDescent="0.35">
      <c r="A20" s="40"/>
      <c r="B20" s="41"/>
      <c r="C20" s="81"/>
      <c r="D20" s="128"/>
      <c r="E20" s="129"/>
      <c r="F20" s="130"/>
    </row>
    <row r="21" spans="1:6" ht="14.45" x14ac:dyDescent="0.35">
      <c r="A21" s="40"/>
      <c r="B21" s="41"/>
      <c r="C21" s="81"/>
      <c r="D21" s="128"/>
      <c r="E21" s="129"/>
      <c r="F21" s="130"/>
    </row>
    <row r="22" spans="1:6" ht="14.45" x14ac:dyDescent="0.35">
      <c r="A22" s="40" t="s">
        <v>83</v>
      </c>
      <c r="B22" s="41"/>
      <c r="C22" s="81"/>
      <c r="D22" s="128"/>
      <c r="E22" s="129"/>
      <c r="F22" s="130"/>
    </row>
    <row r="23" spans="1:6" ht="14.45" x14ac:dyDescent="0.35">
      <c r="A23" s="40"/>
      <c r="B23" s="41"/>
      <c r="C23" s="81"/>
      <c r="D23" s="128"/>
      <c r="E23" s="129"/>
      <c r="F23" s="130"/>
    </row>
    <row r="24" spans="1:6" ht="14.45" x14ac:dyDescent="0.35">
      <c r="A24" s="40"/>
      <c r="B24" s="41"/>
      <c r="C24" s="81"/>
      <c r="D24" s="128"/>
      <c r="E24" s="129"/>
      <c r="F24" s="130"/>
    </row>
    <row r="25" spans="1:6" ht="14.45" x14ac:dyDescent="0.35">
      <c r="A25" s="40"/>
      <c r="B25" s="41"/>
      <c r="C25" s="81"/>
      <c r="D25" s="128"/>
      <c r="E25" s="129"/>
      <c r="F25" s="130"/>
    </row>
    <row r="26" spans="1:6" ht="14.45" x14ac:dyDescent="0.35">
      <c r="A26" s="40"/>
      <c r="B26" s="41"/>
      <c r="C26" s="81"/>
      <c r="D26" s="128"/>
      <c r="E26" s="129"/>
      <c r="F26" s="130"/>
    </row>
    <row r="27" spans="1:6" ht="14.45" x14ac:dyDescent="0.35">
      <c r="A27" s="40"/>
      <c r="B27" s="41"/>
      <c r="C27" s="81"/>
      <c r="D27" s="128"/>
      <c r="E27" s="129"/>
      <c r="F27" s="130"/>
    </row>
    <row r="28" spans="1:6" ht="14.45" x14ac:dyDescent="0.35">
      <c r="A28" s="40"/>
      <c r="B28" s="41"/>
      <c r="C28" s="81"/>
      <c r="D28" s="128"/>
      <c r="E28" s="129"/>
      <c r="F28" s="130"/>
    </row>
    <row r="29" spans="1:6" ht="14.45" x14ac:dyDescent="0.35">
      <c r="A29" s="40"/>
      <c r="B29" s="41"/>
      <c r="C29" s="81"/>
      <c r="D29" s="128"/>
      <c r="E29" s="129"/>
      <c r="F29" s="130"/>
    </row>
    <row r="30" spans="1:6" ht="14.45" x14ac:dyDescent="0.35">
      <c r="A30" s="40"/>
      <c r="B30" s="41"/>
      <c r="C30" s="81"/>
      <c r="D30" s="128"/>
      <c r="E30" s="129"/>
      <c r="F30" s="130"/>
    </row>
    <row r="31" spans="1:6" ht="14.45" x14ac:dyDescent="0.35">
      <c r="A31" s="40"/>
      <c r="B31" s="41"/>
      <c r="C31" s="81"/>
      <c r="D31" s="128"/>
      <c r="E31" s="129"/>
      <c r="F31" s="130"/>
    </row>
    <row r="32" spans="1:6" ht="14.45" x14ac:dyDescent="0.35">
      <c r="A32" s="40"/>
      <c r="B32" s="41"/>
      <c r="C32" s="81"/>
      <c r="D32" s="128"/>
      <c r="E32" s="129"/>
      <c r="F32" s="130"/>
    </row>
    <row r="33" spans="1:6" thickBot="1" x14ac:dyDescent="0.4">
      <c r="A33" s="40"/>
      <c r="B33" s="41"/>
      <c r="C33" s="81"/>
      <c r="D33" s="128"/>
      <c r="E33" s="129"/>
      <c r="F33" s="130"/>
    </row>
    <row r="34" spans="1:6" thickBot="1" x14ac:dyDescent="0.4">
      <c r="A34" s="33" t="s">
        <v>70</v>
      </c>
      <c r="B34" s="56">
        <f>SUM(B7:B33)</f>
        <v>0</v>
      </c>
      <c r="C34" s="57"/>
      <c r="D34" s="131"/>
      <c r="E34" s="132"/>
      <c r="F34" s="133"/>
    </row>
  </sheetData>
  <sheetProtection algorithmName="SHA-512" hashValue="9YU9abTa6ljQAuMEFjyZ/vfmbNJDCZJqdRvWSVQxCOdSxZqTIq4iwMFmwMhhjXncrqaTttEVdMbtQBFCfzNfMg==" saltValue="E5XXL4piCxtiYLyfKZSv0A==" spinCount="100000" sheet="1" objects="1" scenarios="1" selectLockedCells="1"/>
  <mergeCells count="32">
    <mergeCell ref="D32:F32"/>
    <mergeCell ref="D33:F33"/>
    <mergeCell ref="D34:F34"/>
    <mergeCell ref="D24:F24"/>
    <mergeCell ref="D28:F28"/>
    <mergeCell ref="D29:F29"/>
    <mergeCell ref="D25:F25"/>
    <mergeCell ref="D27:F27"/>
    <mergeCell ref="D26:F26"/>
    <mergeCell ref="D30:F30"/>
    <mergeCell ref="D31:F31"/>
    <mergeCell ref="A1:F1"/>
    <mergeCell ref="B3:D3"/>
    <mergeCell ref="D10:F10"/>
    <mergeCell ref="D20:F20"/>
    <mergeCell ref="D21:F21"/>
    <mergeCell ref="D9:F9"/>
    <mergeCell ref="G3:I3"/>
    <mergeCell ref="D6:F6"/>
    <mergeCell ref="D7:F7"/>
    <mergeCell ref="D8:F8"/>
    <mergeCell ref="D23:F23"/>
    <mergeCell ref="D17:F17"/>
    <mergeCell ref="D18:F18"/>
    <mergeCell ref="D19:F19"/>
    <mergeCell ref="D22:F22"/>
    <mergeCell ref="D11:F11"/>
    <mergeCell ref="D12:F12"/>
    <mergeCell ref="D13:F13"/>
    <mergeCell ref="D14:F14"/>
    <mergeCell ref="D15:F15"/>
    <mergeCell ref="D16:F16"/>
  </mergeCells>
  <printOptions horizontalCentered="1"/>
  <pageMargins left="0" right="0" top="0.25" bottom="0.75" header="0.3" footer="0.3"/>
  <pageSetup scale="94" orientation="landscape" r:id="rId1"/>
  <headerFooter>
    <oddFooter>&amp;L&amp;F
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workbookViewId="0">
      <selection activeCell="B36" sqref="B36"/>
    </sheetView>
  </sheetViews>
  <sheetFormatPr defaultColWidth="9.140625" defaultRowHeight="15" x14ac:dyDescent="0.25"/>
  <cols>
    <col min="1" max="1" width="33.28515625" style="60" customWidth="1"/>
    <col min="2" max="2" width="23.7109375" style="60" customWidth="1"/>
    <col min="3" max="3" width="10.7109375" style="60" customWidth="1"/>
    <col min="4" max="4" width="23.7109375" style="60" customWidth="1"/>
    <col min="5" max="5" width="19.42578125" style="60" bestFit="1" customWidth="1"/>
    <col min="6" max="6" width="8.7109375" style="60" bestFit="1" customWidth="1"/>
    <col min="7" max="7" width="26.85546875" style="60" customWidth="1"/>
    <col min="8" max="16384" width="9.140625" style="60"/>
  </cols>
  <sheetData>
    <row r="1" spans="1:7" ht="18.600000000000001" x14ac:dyDescent="0.45">
      <c r="A1" s="134" t="s">
        <v>86</v>
      </c>
      <c r="B1" s="134"/>
      <c r="C1" s="134"/>
      <c r="D1" s="134"/>
      <c r="E1" s="134"/>
      <c r="F1" s="134"/>
    </row>
    <row r="2" spans="1:7" ht="14.45" x14ac:dyDescent="0.35">
      <c r="A2" s="61"/>
      <c r="B2" s="140"/>
      <c r="C2" s="140"/>
      <c r="D2" s="140"/>
      <c r="E2" s="140"/>
      <c r="F2" s="61"/>
    </row>
    <row r="3" spans="1:7" ht="14.45" x14ac:dyDescent="0.35">
      <c r="A3" s="62" t="s">
        <v>5</v>
      </c>
      <c r="B3" s="63"/>
      <c r="C3" s="63"/>
      <c r="D3" s="63"/>
      <c r="E3" s="63"/>
      <c r="F3" s="61"/>
    </row>
    <row r="4" spans="1:7" ht="14.45" x14ac:dyDescent="0.35">
      <c r="A4" s="64" t="s">
        <v>61</v>
      </c>
      <c r="B4" s="135">
        <f>'1 Trip Information'!C4</f>
        <v>0</v>
      </c>
      <c r="C4" s="135"/>
      <c r="D4" s="135"/>
      <c r="E4" s="64" t="s">
        <v>67</v>
      </c>
      <c r="F4" s="65">
        <f>'1 Trip Information'!D5</f>
        <v>0</v>
      </c>
    </row>
    <row r="5" spans="1:7" ht="14.45" x14ac:dyDescent="0.35">
      <c r="A5" s="61"/>
      <c r="B5" s="66"/>
      <c r="C5" s="66"/>
      <c r="D5" s="66"/>
      <c r="E5" s="64" t="s">
        <v>66</v>
      </c>
      <c r="F5" s="67">
        <f>'1 Trip Information'!F5</f>
        <v>0</v>
      </c>
    </row>
    <row r="6" spans="1:7" ht="14.45" x14ac:dyDescent="0.35">
      <c r="A6" s="68" t="s">
        <v>97</v>
      </c>
      <c r="B6" s="136">
        <f>'1 Trip Information'!C6</f>
        <v>0</v>
      </c>
      <c r="C6" s="136"/>
      <c r="D6" s="136"/>
      <c r="E6" s="136"/>
      <c r="F6" s="69"/>
    </row>
    <row r="7" spans="1:7" ht="14.45" x14ac:dyDescent="0.35">
      <c r="A7" s="68" t="s">
        <v>94</v>
      </c>
      <c r="B7" s="136">
        <f>'1 Trip Information'!C7</f>
        <v>0</v>
      </c>
      <c r="C7" s="136"/>
      <c r="D7" s="136"/>
      <c r="E7" s="136"/>
      <c r="F7" s="69"/>
    </row>
    <row r="8" spans="1:7" ht="14.45" x14ac:dyDescent="0.35">
      <c r="A8" s="68" t="s">
        <v>95</v>
      </c>
      <c r="B8" s="136">
        <f>'1 Trip Information'!C8</f>
        <v>0</v>
      </c>
      <c r="C8" s="136"/>
      <c r="D8" s="136"/>
      <c r="E8" s="136"/>
      <c r="F8" s="69"/>
    </row>
    <row r="9" spans="1:7" ht="14.45" x14ac:dyDescent="0.35">
      <c r="A9" s="68" t="s">
        <v>96</v>
      </c>
      <c r="B9" s="136">
        <f>'1 Trip Information'!C9</f>
        <v>0</v>
      </c>
      <c r="C9" s="136"/>
      <c r="D9" s="136"/>
      <c r="E9" s="136"/>
      <c r="F9" s="69"/>
    </row>
    <row r="10" spans="1:7" ht="14.45" x14ac:dyDescent="0.35">
      <c r="A10" s="68" t="s">
        <v>95</v>
      </c>
      <c r="B10" s="136">
        <f>'1 Trip Information'!C10</f>
        <v>0</v>
      </c>
      <c r="C10" s="136"/>
      <c r="D10" s="136"/>
      <c r="E10" s="136"/>
      <c r="F10" s="69"/>
    </row>
    <row r="11" spans="1:7" ht="14.45" x14ac:dyDescent="0.35">
      <c r="A11" s="68"/>
      <c r="B11" s="69"/>
      <c r="C11" s="69"/>
      <c r="D11" s="69"/>
      <c r="E11" s="69"/>
      <c r="F11" s="69"/>
    </row>
    <row r="12" spans="1:7" ht="14.45" x14ac:dyDescent="0.35">
      <c r="A12" s="70" t="s">
        <v>87</v>
      </c>
      <c r="B12" s="71"/>
      <c r="C12" s="71"/>
      <c r="D12" s="71"/>
      <c r="E12" s="71"/>
      <c r="F12" s="71"/>
    </row>
    <row r="13" spans="1:7" ht="14.45" x14ac:dyDescent="0.35">
      <c r="A13" s="72" t="s">
        <v>42</v>
      </c>
      <c r="B13" s="141">
        <f>('1 Trip Information'!C29*'4 Adult Attendance'!G38)</f>
        <v>0</v>
      </c>
      <c r="C13" s="142"/>
      <c r="D13" s="142"/>
      <c r="E13" s="143"/>
      <c r="F13" s="71"/>
    </row>
    <row r="14" spans="1:7" ht="14.45" x14ac:dyDescent="0.35">
      <c r="A14" s="72" t="s">
        <v>43</v>
      </c>
      <c r="B14" s="144">
        <f>('1 Trip Information'!C31*'4 Adult Attendance'!G38)</f>
        <v>0</v>
      </c>
      <c r="C14" s="145"/>
      <c r="D14" s="145"/>
      <c r="E14" s="146"/>
      <c r="F14" s="71"/>
    </row>
    <row r="15" spans="1:7" ht="17.45" x14ac:dyDescent="0.4">
      <c r="A15" s="72" t="s">
        <v>114</v>
      </c>
      <c r="B15" s="144">
        <f>IF('1 Trip Information'!C29&gt;100,((B13-100)*0.14)+B14,0)</f>
        <v>0</v>
      </c>
      <c r="C15" s="145"/>
      <c r="D15" s="145"/>
      <c r="E15" s="146"/>
      <c r="F15" s="71"/>
      <c r="G15" s="73"/>
    </row>
    <row r="16" spans="1:7" ht="14.45" x14ac:dyDescent="0.35">
      <c r="A16" s="72" t="s">
        <v>105</v>
      </c>
      <c r="B16" s="147" t="e">
        <f>B15/'4 Adult Attendance'!G38</f>
        <v>#DIV/0!</v>
      </c>
      <c r="C16" s="148"/>
      <c r="D16" s="148"/>
      <c r="E16" s="149"/>
      <c r="F16" s="71"/>
    </row>
    <row r="17" spans="1:6" ht="14.45" x14ac:dyDescent="0.35">
      <c r="A17" s="68"/>
      <c r="B17" s="69"/>
      <c r="C17" s="69"/>
      <c r="D17" s="69"/>
      <c r="E17" s="69"/>
      <c r="F17" s="69"/>
    </row>
    <row r="18" spans="1:6" ht="14.45" x14ac:dyDescent="0.35">
      <c r="A18" s="62" t="s">
        <v>88</v>
      </c>
      <c r="B18" s="74" t="s">
        <v>90</v>
      </c>
      <c r="C18" s="74" t="s">
        <v>80</v>
      </c>
      <c r="D18" s="74" t="s">
        <v>91</v>
      </c>
      <c r="E18" s="74" t="s">
        <v>92</v>
      </c>
      <c r="F18" s="61"/>
    </row>
    <row r="19" spans="1:6" ht="14.45" x14ac:dyDescent="0.35">
      <c r="A19" s="68"/>
      <c r="B19" s="75"/>
      <c r="C19" s="76"/>
      <c r="D19" s="76"/>
      <c r="E19" s="76"/>
      <c r="F19" s="61"/>
    </row>
    <row r="20" spans="1:6" ht="14.45" x14ac:dyDescent="0.35">
      <c r="A20" s="68"/>
      <c r="B20" s="75"/>
      <c r="C20" s="76"/>
      <c r="D20" s="76"/>
      <c r="E20" s="76"/>
      <c r="F20" s="61"/>
    </row>
    <row r="21" spans="1:6" ht="14.45" x14ac:dyDescent="0.35">
      <c r="A21" s="68"/>
      <c r="B21" s="75"/>
      <c r="C21" s="76"/>
      <c r="D21" s="76"/>
      <c r="E21" s="76"/>
      <c r="F21" s="61"/>
    </row>
    <row r="22" spans="1:6" ht="14.45" x14ac:dyDescent="0.35">
      <c r="A22" s="68"/>
      <c r="B22" s="75"/>
      <c r="C22" s="76"/>
      <c r="D22" s="76"/>
      <c r="E22" s="76"/>
      <c r="F22" s="61"/>
    </row>
    <row r="23" spans="1:6" ht="14.45" x14ac:dyDescent="0.35">
      <c r="A23" s="68"/>
      <c r="B23" s="75"/>
      <c r="C23" s="76"/>
      <c r="D23" s="76"/>
      <c r="E23" s="76"/>
      <c r="F23" s="61"/>
    </row>
    <row r="24" spans="1:6" ht="14.45" x14ac:dyDescent="0.35">
      <c r="A24" s="68"/>
      <c r="B24" s="75"/>
      <c r="C24" s="76"/>
      <c r="D24" s="76"/>
      <c r="E24" s="76"/>
      <c r="F24" s="61"/>
    </row>
    <row r="25" spans="1:6" ht="14.45" x14ac:dyDescent="0.35">
      <c r="A25" s="68"/>
      <c r="B25" s="75"/>
      <c r="C25" s="76"/>
      <c r="D25" s="76"/>
      <c r="E25" s="76"/>
      <c r="F25" s="61"/>
    </row>
    <row r="26" spans="1:6" ht="14.45" x14ac:dyDescent="0.35">
      <c r="A26" s="68"/>
      <c r="B26" s="75"/>
      <c r="C26" s="76"/>
      <c r="D26" s="76"/>
      <c r="E26" s="76"/>
      <c r="F26" s="61"/>
    </row>
    <row r="27" spans="1:6" ht="14.45" x14ac:dyDescent="0.35">
      <c r="A27" s="68" t="s">
        <v>112</v>
      </c>
      <c r="B27" s="137">
        <f>SUM(C19:C26)</f>
        <v>0</v>
      </c>
      <c r="C27" s="138"/>
      <c r="D27" s="138"/>
      <c r="E27" s="139"/>
      <c r="F27" s="61"/>
    </row>
    <row r="28" spans="1:6" ht="14.45" x14ac:dyDescent="0.35">
      <c r="A28" s="61"/>
      <c r="B28" s="61"/>
      <c r="C28" s="61"/>
      <c r="D28" s="61"/>
      <c r="E28" s="61"/>
      <c r="F28" s="61"/>
    </row>
    <row r="29" spans="1:6" ht="14.45" x14ac:dyDescent="0.35">
      <c r="A29" s="62" t="s">
        <v>89</v>
      </c>
      <c r="B29" s="74" t="s">
        <v>117</v>
      </c>
      <c r="C29" s="74" t="s">
        <v>80</v>
      </c>
      <c r="D29" s="74" t="s">
        <v>91</v>
      </c>
      <c r="E29" s="74" t="s">
        <v>92</v>
      </c>
      <c r="F29" s="61"/>
    </row>
    <row r="30" spans="1:6" ht="14.45" x14ac:dyDescent="0.35">
      <c r="A30" s="61"/>
      <c r="B30" s="75"/>
      <c r="C30" s="76"/>
      <c r="D30" s="76"/>
      <c r="E30" s="76"/>
      <c r="F30" s="61"/>
    </row>
    <row r="31" spans="1:6" ht="14.45" x14ac:dyDescent="0.35">
      <c r="A31" s="61"/>
      <c r="B31" s="75"/>
      <c r="C31" s="76"/>
      <c r="D31" s="76"/>
      <c r="E31" s="76"/>
      <c r="F31" s="61"/>
    </row>
    <row r="32" spans="1:6" ht="14.45" x14ac:dyDescent="0.35">
      <c r="A32" s="61"/>
      <c r="B32" s="75"/>
      <c r="C32" s="76"/>
      <c r="D32" s="76"/>
      <c r="E32" s="76"/>
      <c r="F32" s="61"/>
    </row>
    <row r="33" spans="1:6" ht="14.45" x14ac:dyDescent="0.35">
      <c r="A33" s="61"/>
      <c r="B33" s="75"/>
      <c r="C33" s="76"/>
      <c r="D33" s="76"/>
      <c r="E33" s="76"/>
      <c r="F33" s="61"/>
    </row>
    <row r="34" spans="1:6" ht="14.45" x14ac:dyDescent="0.35">
      <c r="A34" s="61"/>
      <c r="B34" s="75"/>
      <c r="C34" s="76"/>
      <c r="D34" s="76"/>
      <c r="E34" s="76"/>
      <c r="F34" s="61"/>
    </row>
    <row r="35" spans="1:6" ht="14.45" x14ac:dyDescent="0.35">
      <c r="A35" s="64"/>
      <c r="B35" s="75"/>
      <c r="C35" s="76"/>
      <c r="D35" s="76"/>
      <c r="E35" s="76"/>
      <c r="F35" s="61"/>
    </row>
    <row r="36" spans="1:6" ht="14.45" x14ac:dyDescent="0.35">
      <c r="A36" s="64"/>
      <c r="B36" s="75"/>
      <c r="C36" s="76"/>
      <c r="D36" s="76"/>
      <c r="E36" s="76"/>
      <c r="F36" s="61"/>
    </row>
    <row r="37" spans="1:6" ht="14.45" x14ac:dyDescent="0.35">
      <c r="A37" s="64"/>
      <c r="B37" s="75"/>
      <c r="C37" s="76"/>
      <c r="D37" s="76"/>
      <c r="E37" s="76"/>
      <c r="F37" s="61"/>
    </row>
    <row r="38" spans="1:6" ht="14.45" x14ac:dyDescent="0.35">
      <c r="A38" s="64"/>
      <c r="B38" s="75"/>
      <c r="C38" s="76"/>
      <c r="D38" s="76"/>
      <c r="E38" s="76"/>
      <c r="F38" s="61"/>
    </row>
    <row r="39" spans="1:6" ht="14.45" x14ac:dyDescent="0.35">
      <c r="A39" s="64"/>
      <c r="B39" s="75"/>
      <c r="C39" s="77"/>
      <c r="D39" s="76"/>
      <c r="E39" s="76"/>
      <c r="F39" s="61"/>
    </row>
    <row r="40" spans="1:6" x14ac:dyDescent="0.25">
      <c r="A40" s="64" t="s">
        <v>113</v>
      </c>
      <c r="B40" s="137">
        <f>SUM(C30:C39)</f>
        <v>0</v>
      </c>
      <c r="C40" s="138"/>
      <c r="D40" s="138"/>
      <c r="E40" s="139"/>
      <c r="F40" s="61"/>
    </row>
    <row r="41" spans="1:6" x14ac:dyDescent="0.25">
      <c r="A41" s="61"/>
      <c r="B41" s="61"/>
      <c r="C41" s="61"/>
      <c r="D41" s="61"/>
      <c r="E41" s="64"/>
      <c r="F41" s="78"/>
    </row>
    <row r="42" spans="1:6" x14ac:dyDescent="0.25">
      <c r="A42" s="62" t="s">
        <v>108</v>
      </c>
      <c r="B42" s="61"/>
      <c r="C42" s="61"/>
      <c r="D42" s="61"/>
      <c r="E42" s="61"/>
      <c r="F42" s="61"/>
    </row>
    <row r="43" spans="1:6" x14ac:dyDescent="0.25">
      <c r="A43" s="64" t="s">
        <v>115</v>
      </c>
      <c r="B43" s="137">
        <f>(B40+B27+B15)</f>
        <v>0</v>
      </c>
      <c r="C43" s="138"/>
      <c r="D43" s="138"/>
      <c r="E43" s="139"/>
      <c r="F43" s="61"/>
    </row>
    <row r="44" spans="1:6" x14ac:dyDescent="0.25">
      <c r="A44" s="64" t="s">
        <v>109</v>
      </c>
      <c r="B44" s="137">
        <f>('3 Scout Attendance'!C37+'4 Adult Attendance'!C37)</f>
        <v>0</v>
      </c>
      <c r="C44" s="138"/>
      <c r="D44" s="138"/>
      <c r="E44" s="139"/>
      <c r="F44" s="61"/>
    </row>
    <row r="45" spans="1:6" x14ac:dyDescent="0.25">
      <c r="A45" s="64" t="s">
        <v>107</v>
      </c>
      <c r="B45" s="137">
        <f>(B43-B44)</f>
        <v>0</v>
      </c>
      <c r="C45" s="138"/>
      <c r="D45" s="138"/>
      <c r="E45" s="139"/>
      <c r="F45" s="61"/>
    </row>
    <row r="46" spans="1:6" x14ac:dyDescent="0.25">
      <c r="A46" s="64" t="s">
        <v>110</v>
      </c>
      <c r="B46" s="150">
        <f>'3 Scout Attendance'!G37</f>
        <v>0</v>
      </c>
      <c r="C46" s="151"/>
      <c r="D46" s="153" t="s">
        <v>119</v>
      </c>
      <c r="E46" s="155">
        <f>(B46:B47)</f>
        <v>0</v>
      </c>
      <c r="F46" s="61"/>
    </row>
    <row r="47" spans="1:6" x14ac:dyDescent="0.25">
      <c r="A47" s="64" t="s">
        <v>111</v>
      </c>
      <c r="B47" s="150">
        <f>'4 Adult Attendance'!G37</f>
        <v>0</v>
      </c>
      <c r="C47" s="152"/>
      <c r="D47" s="154"/>
      <c r="E47" s="156"/>
      <c r="F47" s="61"/>
    </row>
    <row r="48" spans="1:6" x14ac:dyDescent="0.25">
      <c r="A48" s="64"/>
      <c r="B48" s="64"/>
      <c r="C48" s="64"/>
      <c r="D48" s="64"/>
      <c r="E48" s="61"/>
      <c r="F48" s="61"/>
    </row>
    <row r="49" spans="1:6" x14ac:dyDescent="0.25">
      <c r="A49" s="64"/>
      <c r="B49" s="61"/>
      <c r="C49" s="61"/>
      <c r="D49" s="61"/>
      <c r="E49" s="61"/>
      <c r="F49" s="61"/>
    </row>
    <row r="56" spans="1:6" x14ac:dyDescent="0.25">
      <c r="F56" s="79"/>
    </row>
    <row r="57" spans="1:6" x14ac:dyDescent="0.25">
      <c r="F57" s="79"/>
    </row>
    <row r="70" spans="5:5" x14ac:dyDescent="0.25">
      <c r="E70" s="80"/>
    </row>
  </sheetData>
  <sheetProtection algorithmName="SHA-512" hashValue="clpEcbyDhEmuRnqSl9mY/7jQOAzfPHKfDODSMRhJM1XRfitrF0pBhbG1iY+9WrRFDasKUUxGkXzpJroi+v58iQ==" saltValue="MBuXhSu+9K4Zz++kz1JBKw==" spinCount="100000" sheet="1" selectLockedCells="1"/>
  <mergeCells count="21">
    <mergeCell ref="B45:E45"/>
    <mergeCell ref="B46:C46"/>
    <mergeCell ref="B47:C47"/>
    <mergeCell ref="D46:D47"/>
    <mergeCell ref="E46:E47"/>
    <mergeCell ref="A1:F1"/>
    <mergeCell ref="B4:D4"/>
    <mergeCell ref="B6:E6"/>
    <mergeCell ref="B7:E7"/>
    <mergeCell ref="B44:E44"/>
    <mergeCell ref="B27:E27"/>
    <mergeCell ref="B40:E40"/>
    <mergeCell ref="B2:E2"/>
    <mergeCell ref="B10:E10"/>
    <mergeCell ref="B9:E9"/>
    <mergeCell ref="B43:E43"/>
    <mergeCell ref="B8:E8"/>
    <mergeCell ref="B13:E13"/>
    <mergeCell ref="B14:E14"/>
    <mergeCell ref="B15:E15"/>
    <mergeCell ref="B16:E16"/>
  </mergeCells>
  <printOptions horizontalCentered="1"/>
  <pageMargins left="0" right="0" top="0.75" bottom="0.75" header="0.3" footer="0.3"/>
  <pageSetup scale="86" orientation="portrait" r:id="rId1"/>
  <headerFooter>
    <oddFooter>&amp;L&amp;F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 Trip Information</vt:lpstr>
      <vt:lpstr>2 Trip Estimator</vt:lpstr>
      <vt:lpstr>3 Scout Attendance</vt:lpstr>
      <vt:lpstr>4 Adult Attendance</vt:lpstr>
      <vt:lpstr>5 Reimbursment</vt:lpstr>
      <vt:lpstr>6 Trip Actual</vt:lpstr>
      <vt:lpstr>Drivers</vt:lpstr>
      <vt:lpstr>'1 Trip Information'!Print_Area</vt:lpstr>
      <vt:lpstr>'3 Scout Attendance'!Print_Area</vt:lpstr>
      <vt:lpstr>'4 Adult Attendance'!Print_Area</vt:lpstr>
      <vt:lpstr>'5 Reimbursment'!Print_Area</vt:lpstr>
    </vt:vector>
  </TitlesOfParts>
  <Company>Xerox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 Corporation</dc:creator>
  <cp:lastModifiedBy>Michaels Family</cp:lastModifiedBy>
  <cp:lastPrinted>2018-04-16T01:08:38Z</cp:lastPrinted>
  <dcterms:created xsi:type="dcterms:W3CDTF">2017-01-31T16:44:23Z</dcterms:created>
  <dcterms:modified xsi:type="dcterms:W3CDTF">2019-08-22T23:56:14Z</dcterms:modified>
</cp:coreProperties>
</file>